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ka\Desktop\安全対策\3.記入・提出用（選手監督・役員補助員）\"/>
    </mc:Choice>
  </mc:AlternateContent>
  <xr:revisionPtr revIDLastSave="0" documentId="13_ncr:1_{5BD48F9F-5F1B-4CA6-8EF8-6A67B96B15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※初期設定" sheetId="4" r:id="rId1"/>
    <sheet name="【集約票】事後報告シート" sheetId="6" r:id="rId2"/>
    <sheet name="※触らないでください" sheetId="7" r:id="rId3"/>
  </sheets>
  <definedNames>
    <definedName name="_xlnm.Print_Area" localSheetId="1">【集約票】事後報告シート!$A$1:$F$32</definedName>
    <definedName name="_xlnm.Print_Area" localSheetId="0">※初期設定!$A$1:$H$19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4" l="1"/>
  <c r="P74" i="7"/>
  <c r="N74" i="7"/>
  <c r="L74" i="7"/>
  <c r="J74" i="7"/>
  <c r="H74" i="7"/>
  <c r="A4" i="4"/>
  <c r="A3" i="6"/>
  <c r="A27" i="6"/>
  <c r="E4" i="7"/>
  <c r="E5" i="7"/>
  <c r="E6" i="7"/>
  <c r="E7" i="7"/>
  <c r="E8" i="7"/>
  <c r="E9" i="7"/>
  <c r="E27" i="6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A28" i="6"/>
  <c r="F4" i="7"/>
  <c r="F5" i="7"/>
  <c r="F6" i="7"/>
  <c r="F7" i="7"/>
  <c r="F8" i="7"/>
  <c r="F9" i="7"/>
  <c r="D27" i="6"/>
  <c r="D28" i="6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A5" i="6"/>
  <c r="D30" i="6"/>
  <c r="E5" i="6"/>
  <c r="C5" i="6"/>
  <c r="D3" i="6"/>
  <c r="C5" i="4"/>
  <c r="B3" i="6"/>
  <c r="F2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インターハイボート競技大阪府実行委員会事務局</author>
  </authors>
  <commentList>
    <comment ref="G7" authorId="0" shapeId="0" xr:uid="{9FED55EC-D7B8-4901-B2CB-FC67ABF74BEA}">
      <text>
        <r>
          <rPr>
            <b/>
            <sz val="9"/>
            <color indexed="81"/>
            <rFont val="MS P ゴシック"/>
            <family val="3"/>
            <charset val="128"/>
          </rPr>
          <t>インターハイボート競技大阪府実行委員会事務局: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<sst xmlns="http://schemas.openxmlformats.org/spreadsheetml/2006/main" count="222" uniqueCount="160">
  <si>
    <t>受付
番号</t>
    <rPh sb="0" eb="2">
      <t>ウケツケ</t>
    </rPh>
    <rPh sb="3" eb="5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</si>
  <si>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</si>
  <si>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学校名</t>
    <rPh sb="0" eb="3">
      <t>ガッコウメイ</t>
    </rPh>
    <phoneticPr fontId="1"/>
  </si>
  <si>
    <t>北海道</t>
  </si>
  <si>
    <t>函館水産高校</t>
  </si>
  <si>
    <t>岩手県</t>
  </si>
  <si>
    <t>盛岡第三高校</t>
  </si>
  <si>
    <t>福島県</t>
  </si>
  <si>
    <t>西会津高校</t>
  </si>
  <si>
    <t>茨城県</t>
  </si>
  <si>
    <t>潮来高校</t>
  </si>
  <si>
    <t>栃木県</t>
  </si>
  <si>
    <t>佐野高校</t>
  </si>
  <si>
    <t>佐野東高校</t>
  </si>
  <si>
    <t>群馬県</t>
  </si>
  <si>
    <t>館林女子高校</t>
  </si>
  <si>
    <t>埼玉県</t>
  </si>
  <si>
    <t>川口市立高校</t>
  </si>
  <si>
    <t>越ケ谷高校</t>
  </si>
  <si>
    <t>浦和第一女子高校</t>
  </si>
  <si>
    <t>立教新座高校</t>
  </si>
  <si>
    <t>千葉県</t>
  </si>
  <si>
    <t>小見川高校</t>
  </si>
  <si>
    <t>国府台高校</t>
  </si>
  <si>
    <t>東京都</t>
  </si>
  <si>
    <t>開成高校</t>
  </si>
  <si>
    <t>中央大学杉並高校</t>
  </si>
  <si>
    <t>日本橋高校</t>
  </si>
  <si>
    <t>小松川高校</t>
  </si>
  <si>
    <t>江北高校</t>
  </si>
  <si>
    <t>正則学園高校</t>
  </si>
  <si>
    <t>神奈川県</t>
  </si>
  <si>
    <t>横浜商業高校</t>
  </si>
  <si>
    <t>慶応義塾高校</t>
  </si>
  <si>
    <t>山梨県</t>
  </si>
  <si>
    <t>富士河口湖高校</t>
  </si>
  <si>
    <t>吉田高校</t>
  </si>
  <si>
    <t>長野県</t>
  </si>
  <si>
    <t>諏訪清陵高校</t>
  </si>
  <si>
    <t>岡谷南高校</t>
  </si>
  <si>
    <t>富山県</t>
  </si>
  <si>
    <t>富山工業高校</t>
  </si>
  <si>
    <t>石川県</t>
  </si>
  <si>
    <t>津幡高校</t>
  </si>
  <si>
    <t>福井県</t>
  </si>
  <si>
    <t>敦賀工業高校</t>
  </si>
  <si>
    <t>美方高校</t>
  </si>
  <si>
    <t>若狭高校</t>
  </si>
  <si>
    <t>若狭東高校</t>
  </si>
  <si>
    <t>岐阜県</t>
  </si>
  <si>
    <t>加茂高校</t>
  </si>
  <si>
    <t>八百津高校</t>
  </si>
  <si>
    <t>可児工業高校</t>
  </si>
  <si>
    <t>滋賀県</t>
  </si>
  <si>
    <t>瀬田工業高校</t>
  </si>
  <si>
    <t>膳所高校</t>
  </si>
  <si>
    <t>大津高校</t>
  </si>
  <si>
    <t>八幡商業高校</t>
  </si>
  <si>
    <t>京都府</t>
  </si>
  <si>
    <t>東舞鶴高校</t>
  </si>
  <si>
    <t>宮津・宮津天橋高校</t>
  </si>
  <si>
    <t>海洋高校</t>
  </si>
  <si>
    <t>堀川高校</t>
  </si>
  <si>
    <t>大阪府</t>
  </si>
  <si>
    <t>桜宮高校</t>
  </si>
  <si>
    <t>清風高校</t>
  </si>
  <si>
    <t>高石高校</t>
  </si>
  <si>
    <t>兵庫県</t>
  </si>
  <si>
    <t>加古川西高校</t>
  </si>
  <si>
    <t>洲本高校</t>
  </si>
  <si>
    <t>奈良県</t>
  </si>
  <si>
    <t>十津川高校</t>
  </si>
  <si>
    <t>和歌山県</t>
  </si>
  <si>
    <t>和歌山北高校</t>
  </si>
  <si>
    <t>桐蔭高校</t>
  </si>
  <si>
    <t>近大附属和歌山高校</t>
  </si>
  <si>
    <t>鳥取県</t>
  </si>
  <si>
    <t>米子工業高校</t>
  </si>
  <si>
    <t>鳥取東高校</t>
  </si>
  <si>
    <t>鳥取商業高校</t>
  </si>
  <si>
    <t>米子西高校</t>
  </si>
  <si>
    <t>鳥取城北高校</t>
  </si>
  <si>
    <t>岡山県</t>
  </si>
  <si>
    <t>岡山東商業高校</t>
  </si>
  <si>
    <t>関西高校</t>
  </si>
  <si>
    <t>備前緑陽高校</t>
  </si>
  <si>
    <t>香川県</t>
  </si>
  <si>
    <t>坂出商業高校</t>
  </si>
  <si>
    <t>徳島県</t>
  </si>
  <si>
    <t>徳島市立高校</t>
  </si>
  <si>
    <t>愛媛県</t>
  </si>
  <si>
    <t>今治西高校</t>
  </si>
  <si>
    <t>今治北高校</t>
  </si>
  <si>
    <t>松山東高校</t>
  </si>
  <si>
    <t>松山北高校</t>
  </si>
  <si>
    <t>宇和島東高校</t>
  </si>
  <si>
    <t>高知県</t>
  </si>
  <si>
    <t>高知工業高校</t>
  </si>
  <si>
    <t>長崎県</t>
  </si>
  <si>
    <t>大村高校</t>
  </si>
  <si>
    <t>宮崎県</t>
  </si>
  <si>
    <t>高鍋高校</t>
  </si>
  <si>
    <t>妻高校</t>
  </si>
  <si>
    <t>➀</t>
    <phoneticPr fontId="1"/>
  </si>
  <si>
    <t>②</t>
    <phoneticPr fontId="1"/>
  </si>
  <si>
    <t>学校名をプルダウンから選択する。</t>
    <rPh sb="0" eb="2">
      <t>ガッコウ</t>
    </rPh>
    <rPh sb="2" eb="3">
      <t>メイ</t>
    </rPh>
    <rPh sb="11" eb="13">
      <t>センタク</t>
    </rPh>
    <phoneticPr fontId="1"/>
  </si>
  <si>
    <t>③</t>
    <phoneticPr fontId="1"/>
  </si>
  <si>
    <t>自動入力（※変更や間違いがある場合は直接入力する。）</t>
    <rPh sb="0" eb="4">
      <t>ジドウニュウリョク</t>
    </rPh>
    <rPh sb="6" eb="8">
      <t>ヘンコウ</t>
    </rPh>
    <rPh sb="9" eb="11">
      <t>マチガ</t>
    </rPh>
    <rPh sb="15" eb="17">
      <t>バアイ</t>
    </rPh>
    <rPh sb="18" eb="20">
      <t>チョクセツ</t>
    </rPh>
    <rPh sb="20" eb="21">
      <t>ニュウ</t>
    </rPh>
    <rPh sb="21" eb="22">
      <t>チカラ</t>
    </rPh>
    <phoneticPr fontId="1"/>
  </si>
  <si>
    <t>④</t>
    <phoneticPr fontId="1"/>
  </si>
  <si>
    <t>【注意】</t>
    <rPh sb="1" eb="3">
      <t>チュウイ</t>
    </rPh>
    <phoneticPr fontId="1"/>
  </si>
  <si>
    <t>※１</t>
    <phoneticPr fontId="1"/>
  </si>
  <si>
    <t>背景がピンク色の部分は自動入力にしているので、触らないこと。</t>
    <rPh sb="0" eb="2">
      <t>ハイケイ</t>
    </rPh>
    <rPh sb="6" eb="7">
      <t>イロ</t>
    </rPh>
    <rPh sb="8" eb="10">
      <t>ブブン</t>
    </rPh>
    <rPh sb="11" eb="15">
      <t>ジドウニュウリョク</t>
    </rPh>
    <rPh sb="23" eb="24">
      <t>サワ</t>
    </rPh>
    <phoneticPr fontId="1"/>
  </si>
  <si>
    <t>※２</t>
    <phoneticPr fontId="1"/>
  </si>
  <si>
    <t>本シート以外は触らず、削除せずにそのままにしておくこと。</t>
    <rPh sb="0" eb="1">
      <t>ホン</t>
    </rPh>
    <rPh sb="4" eb="6">
      <t>イガイ</t>
    </rPh>
    <rPh sb="7" eb="8">
      <t>サワ</t>
    </rPh>
    <rPh sb="11" eb="13">
      <t>サクジョ</t>
    </rPh>
    <phoneticPr fontId="1"/>
  </si>
  <si>
    <t>参加選手人数（全補欠含）</t>
    <rPh sb="0" eb="2">
      <t>サンカ</t>
    </rPh>
    <rPh sb="2" eb="4">
      <t>センシュ</t>
    </rPh>
    <rPh sb="4" eb="6">
      <t>ニンズウ</t>
    </rPh>
    <rPh sb="7" eb="8">
      <t>ゼン</t>
    </rPh>
    <rPh sb="8" eb="10">
      <t>ホケツ</t>
    </rPh>
    <rPh sb="10" eb="11">
      <t>フク</t>
    </rPh>
    <phoneticPr fontId="1"/>
  </si>
  <si>
    <t>人</t>
    <rPh sb="0" eb="1">
      <t>ニン</t>
    </rPh>
    <phoneticPr fontId="1"/>
  </si>
  <si>
    <t>合計（※自動計算）</t>
    <rPh sb="0" eb="2">
      <t>ゴウケイ</t>
    </rPh>
    <rPh sb="4" eb="6">
      <t>ジドウ</t>
    </rPh>
    <rPh sb="6" eb="8">
      <t>ケイサン</t>
    </rPh>
    <phoneticPr fontId="1"/>
  </si>
  <si>
    <t>監督・引率人数（※ID発行申請のチームスタッフ含）</t>
    <rPh sb="0" eb="2">
      <t>カントク</t>
    </rPh>
    <rPh sb="3" eb="5">
      <t>インソツ</t>
    </rPh>
    <rPh sb="5" eb="7">
      <t>ニンズウ</t>
    </rPh>
    <rPh sb="11" eb="13">
      <t>ハッコウ</t>
    </rPh>
    <rPh sb="13" eb="15">
      <t>シンセイ</t>
    </rPh>
    <rPh sb="23" eb="24">
      <t>フク</t>
    </rPh>
    <phoneticPr fontId="1"/>
  </si>
  <si>
    <t>公式練習日</t>
    <rPh sb="0" eb="4">
      <t>コウシキレンシュウ</t>
    </rPh>
    <rPh sb="4" eb="5">
      <t>ヒ</t>
    </rPh>
    <phoneticPr fontId="1"/>
  </si>
  <si>
    <t>レース１日目</t>
    <rPh sb="4" eb="5">
      <t>ニチ</t>
    </rPh>
    <rPh sb="5" eb="6">
      <t>メ</t>
    </rPh>
    <phoneticPr fontId="1"/>
  </si>
  <si>
    <t>レース２日目</t>
    <rPh sb="4" eb="5">
      <t>ニチ</t>
    </rPh>
    <rPh sb="5" eb="6">
      <t>メ</t>
    </rPh>
    <phoneticPr fontId="1"/>
  </si>
  <si>
    <t>レース３日目</t>
    <rPh sb="4" eb="5">
      <t>ニチ</t>
    </rPh>
    <rPh sb="5" eb="6">
      <t>メ</t>
    </rPh>
    <phoneticPr fontId="1"/>
  </si>
  <si>
    <t>大会後１週間</t>
    <rPh sb="0" eb="3">
      <t>タイカイゴ</t>
    </rPh>
    <rPh sb="4" eb="6">
      <t>シュウカン</t>
    </rPh>
    <phoneticPr fontId="1"/>
  </si>
  <si>
    <t>大会後２週間</t>
    <rPh sb="0" eb="3">
      <t>タイカイゴ</t>
    </rPh>
    <rPh sb="4" eb="6">
      <t>シュウカン</t>
    </rPh>
    <phoneticPr fontId="1"/>
  </si>
  <si>
    <t>特になし</t>
    <rPh sb="0" eb="1">
      <t>トク</t>
    </rPh>
    <phoneticPr fontId="1"/>
  </si>
  <si>
    <t>○</t>
  </si>
  <si>
    <t>日分</t>
    <rPh sb="0" eb="2">
      <t>ニチブン</t>
    </rPh>
    <phoneticPr fontId="1"/>
  </si>
  <si>
    <t>体調について</t>
    <rPh sb="0" eb="2">
      <t>タイチョウ</t>
    </rPh>
    <phoneticPr fontId="1"/>
  </si>
  <si>
    <t>※未入力項目</t>
    <rPh sb="1" eb="4">
      <t>ミニュウリョク</t>
    </rPh>
    <rPh sb="4" eb="6">
      <t>コウモク</t>
    </rPh>
    <phoneticPr fontId="1"/>
  </si>
  <si>
    <t>入　力　内　訳</t>
    <rPh sb="0" eb="1">
      <t>ニュウ</t>
    </rPh>
    <rPh sb="2" eb="3">
      <t>チカラ</t>
    </rPh>
    <rPh sb="4" eb="5">
      <t>ナイ</t>
    </rPh>
    <rPh sb="6" eb="7">
      <t>ヤク</t>
    </rPh>
    <phoneticPr fontId="1"/>
  </si>
  <si>
    <t>入　力　合　計</t>
    <rPh sb="0" eb="1">
      <t>ニュウ</t>
    </rPh>
    <rPh sb="2" eb="3">
      <t>チカラ</t>
    </rPh>
    <rPh sb="4" eb="5">
      <t>ア</t>
    </rPh>
    <rPh sb="6" eb="7">
      <t>ケイ</t>
    </rPh>
    <phoneticPr fontId="1"/>
  </si>
  <si>
    <t>予　定</t>
    <rPh sb="0" eb="1">
      <t>ヨ</t>
    </rPh>
    <rPh sb="2" eb="3">
      <t>サダ</t>
    </rPh>
    <phoneticPr fontId="1"/>
  </si>
  <si>
    <t>日　付</t>
    <rPh sb="0" eb="1">
      <t>ヒ</t>
    </rPh>
    <rPh sb="2" eb="3">
      <t>ツケ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</si>
  <si>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</si>
  <si>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記載責任者名を入力する。</t>
    <rPh sb="0" eb="2">
      <t>キサイ</t>
    </rPh>
    <rPh sb="7" eb="9">
      <t>ニュウリョク</t>
    </rPh>
    <phoneticPr fontId="1"/>
  </si>
  <si>
    <t>　令和２年度全国高等学校ボート選手権特別大会
　体調記録　事後報告シート</t>
    <rPh sb="1" eb="3">
      <t>レイワ</t>
    </rPh>
    <rPh sb="4" eb="12">
      <t>ネンドゼンコクコウトウガッコウ</t>
    </rPh>
    <rPh sb="15" eb="20">
      <t>センシュケントクベツ</t>
    </rPh>
    <rPh sb="20" eb="22">
      <t>タイカイ</t>
    </rPh>
    <rPh sb="24" eb="26">
      <t>タイチョウ</t>
    </rPh>
    <phoneticPr fontId="1"/>
  </si>
  <si>
    <t>①</t>
    <phoneticPr fontId="1"/>
  </si>
  <si>
    <t>各人数を算用数字で入力する。　（※人数合計は自動計算）→初期設定完了。</t>
    <rPh sb="0" eb="1">
      <t>カク</t>
    </rPh>
    <rPh sb="1" eb="3">
      <t>ニンズウ</t>
    </rPh>
    <rPh sb="4" eb="6">
      <t>サンヨウ</t>
    </rPh>
    <rPh sb="6" eb="8">
      <t>スウジ</t>
    </rPh>
    <rPh sb="9" eb="11">
      <t>ニュウリョク</t>
    </rPh>
    <rPh sb="17" eb="19">
      <t>ニンズウ</t>
    </rPh>
    <rPh sb="19" eb="21">
      <t>ゴウケイ</t>
    </rPh>
    <rPh sb="22" eb="24">
      <t>ジドウ</t>
    </rPh>
    <rPh sb="24" eb="26">
      <t>ケイサン</t>
    </rPh>
    <rPh sb="28" eb="30">
      <t>ショキ</t>
    </rPh>
    <rPh sb="30" eb="32">
      <t>セッテイ</t>
    </rPh>
    <rPh sb="32" eb="34">
      <t>カンリョウ</t>
    </rPh>
    <phoneticPr fontId="1"/>
  </si>
  <si>
    <t>問題有り</t>
    <rPh sb="0" eb="2">
      <t>モンダイ</t>
    </rPh>
    <rPh sb="2" eb="3">
      <t>ア</t>
    </rPh>
    <phoneticPr fontId="1"/>
  </si>
  <si>
    <t>令和２年度全国高等学校ボート選手権特別大会
体調記録　事後報告シート【⑤集約票】</t>
    <rPh sb="0" eb="2">
      <t>レイワ</t>
    </rPh>
    <rPh sb="3" eb="5">
      <t>ネンド</t>
    </rPh>
    <rPh sb="5" eb="11">
      <t>ゼンコクコウトウガッコウ</t>
    </rPh>
    <rPh sb="14" eb="21">
      <t>センシュケントクベツタイカイ</t>
    </rPh>
    <rPh sb="24" eb="26">
      <t>キロク</t>
    </rPh>
    <rPh sb="27" eb="29">
      <t>ジゴ</t>
    </rPh>
    <rPh sb="29" eb="31">
      <t>ホウコク</t>
    </rPh>
    <phoneticPr fontId="1"/>
  </si>
  <si>
    <t>→⑤集約票へ</t>
    <rPh sb="2" eb="4">
      <t>シュウヤク</t>
    </rPh>
    <rPh sb="4" eb="5">
      <t>ヒョウ</t>
    </rPh>
    <phoneticPr fontId="1"/>
  </si>
  <si>
    <t>初期設定・入力方法の手順について</t>
    <rPh sb="0" eb="2">
      <t>ショキ</t>
    </rPh>
    <rPh sb="2" eb="4">
      <t>セッテイ</t>
    </rPh>
    <rPh sb="5" eb="7">
      <t>ニュウリョク</t>
    </rPh>
    <rPh sb="7" eb="9">
      <t>ホウホウ</t>
    </rPh>
    <rPh sb="10" eb="12">
      <t>テジュン</t>
    </rPh>
    <phoneticPr fontId="1"/>
  </si>
  <si>
    <t>【入力方法の手順について】</t>
    <rPh sb="1" eb="3">
      <t>ニュウリョク</t>
    </rPh>
    <rPh sb="3" eb="5">
      <t>ホウホウ</t>
    </rPh>
    <rPh sb="6" eb="8">
      <t>テジュン</t>
    </rPh>
    <phoneticPr fontId="1"/>
  </si>
  <si>
    <t>（３）入力日数の合計は18日。最下部の未入力項目が「０」になっているか、確認する。</t>
    <rPh sb="3" eb="5">
      <t>ニュウリョク</t>
    </rPh>
    <rPh sb="5" eb="7">
      <t>ニッスウ</t>
    </rPh>
    <rPh sb="8" eb="10">
      <t>ゴウケイ</t>
    </rPh>
    <rPh sb="13" eb="14">
      <t>ニチ</t>
    </rPh>
    <rPh sb="15" eb="16">
      <t>サイ</t>
    </rPh>
    <rPh sb="16" eb="18">
      <t>カブ</t>
    </rPh>
    <phoneticPr fontId="1"/>
  </si>
  <si>
    <t>（２）「問題有り」の方を選択された場合、必ず詳細の欄に体調不良者等の情報を詳しく記入する。</t>
    <rPh sb="4" eb="6">
      <t>モンダイ</t>
    </rPh>
    <rPh sb="6" eb="7">
      <t>ア</t>
    </rPh>
    <rPh sb="10" eb="11">
      <t>ホウ</t>
    </rPh>
    <rPh sb="12" eb="14">
      <t>センタク</t>
    </rPh>
    <rPh sb="17" eb="19">
      <t>バアイ</t>
    </rPh>
    <rPh sb="20" eb="21">
      <t>カナラ</t>
    </rPh>
    <rPh sb="22" eb="24">
      <t>ショウサイ</t>
    </rPh>
    <rPh sb="25" eb="26">
      <t>ラン</t>
    </rPh>
    <rPh sb="27" eb="29">
      <t>タイチョウ</t>
    </rPh>
    <rPh sb="29" eb="31">
      <t>フリョウ</t>
    </rPh>
    <rPh sb="31" eb="32">
      <t>シャ</t>
    </rPh>
    <rPh sb="32" eb="33">
      <t>トウ</t>
    </rPh>
    <rPh sb="34" eb="36">
      <t>ジョウホウ</t>
    </rPh>
    <rPh sb="37" eb="38">
      <t>クワ</t>
    </rPh>
    <rPh sb="40" eb="42">
      <t>キニュウ</t>
    </rPh>
    <phoneticPr fontId="1"/>
  </si>
  <si>
    <t>詳　細
（問題有り場合、記入する）</t>
    <rPh sb="0" eb="1">
      <t>ショウ</t>
    </rPh>
    <rPh sb="2" eb="3">
      <t>ホソ</t>
    </rPh>
    <rPh sb="5" eb="7">
      <t>モンダイ</t>
    </rPh>
    <rPh sb="7" eb="8">
      <t>ア</t>
    </rPh>
    <rPh sb="9" eb="11">
      <t>バアイ</t>
    </rPh>
    <rPh sb="12" eb="14">
      <t>キニュウ</t>
    </rPh>
    <phoneticPr fontId="1"/>
  </si>
  <si>
    <t>⑤【集約票】
事後報告シート</t>
    <phoneticPr fontId="1"/>
  </si>
  <si>
    <t>【提出について】</t>
    <rPh sb="1" eb="3">
      <t>テイシュツ</t>
    </rPh>
    <phoneticPr fontId="1"/>
  </si>
  <si>
    <t>　※　提出時には、未入力欄が無いようにして、提出すること。</t>
    <phoneticPr fontId="1"/>
  </si>
  <si>
    <t>（３）提　　出　　先　：　令和２年度全国高等学校ボート選手権特別大会　大阪府実行委員会事務局
　　　メールアドレス　：　osaka-rowing2020@outlook.jp</t>
    <rPh sb="3" eb="4">
      <t>テイ</t>
    </rPh>
    <rPh sb="6" eb="7">
      <t>デ</t>
    </rPh>
    <rPh sb="9" eb="10">
      <t>サキ</t>
    </rPh>
    <rPh sb="35" eb="38">
      <t>オオサカフ</t>
    </rPh>
    <rPh sb="38" eb="46">
      <t>ジッコウイインカイジムキョク</t>
    </rPh>
    <phoneticPr fontId="1"/>
  </si>
  <si>
    <t>（２）提出方法：本シートをメールに添付して送信する（※個人で記録している原本提出は不要）。</t>
    <rPh sb="3" eb="5">
      <t>テイシュツ</t>
    </rPh>
    <rPh sb="5" eb="7">
      <t>ホウホウ</t>
    </rPh>
    <rPh sb="22" eb="23">
      <t>シン</t>
    </rPh>
    <rPh sb="27" eb="29">
      <t>コジン</t>
    </rPh>
    <rPh sb="30" eb="32">
      <t>キロク</t>
    </rPh>
    <rPh sb="36" eb="38">
      <t>ゲンポン</t>
    </rPh>
    <rPh sb="38" eb="40">
      <t>テイシュツ</t>
    </rPh>
    <rPh sb="41" eb="43">
      <t>フヨウ</t>
    </rPh>
    <phoneticPr fontId="1"/>
  </si>
  <si>
    <t>※入力上の注意事項</t>
    <rPh sb="1" eb="3">
      <t>ニュウリョク</t>
    </rPh>
    <rPh sb="3" eb="4">
      <t>ジョウ</t>
    </rPh>
    <rPh sb="5" eb="7">
      <t>チュウイ</t>
    </rPh>
    <rPh sb="7" eb="9">
      <t>ジコウ</t>
    </rPh>
    <phoneticPr fontId="1"/>
  </si>
  <si>
    <t>（１）体調について「特になし・問題有り」のどちらかをプルダウンから選択し、○をする。</t>
    <phoneticPr fontId="1"/>
  </si>
  <si>
    <t>合計</t>
    <rPh sb="0" eb="2">
      <t>ゴウケイ</t>
    </rPh>
    <phoneticPr fontId="1"/>
  </si>
  <si>
    <t>※触らないでください</t>
    <rPh sb="1" eb="2">
      <t>サワ</t>
    </rPh>
    <phoneticPr fontId="1"/>
  </si>
  <si>
    <t>日付</t>
    <rPh sb="0" eb="2">
      <t>ヒヅケ</t>
    </rPh>
    <phoneticPr fontId="1"/>
  </si>
  <si>
    <t>合　計</t>
    <rPh sb="0" eb="1">
      <t>ア</t>
    </rPh>
    <rPh sb="2" eb="3">
      <t>ケイ</t>
    </rPh>
    <phoneticPr fontId="1"/>
  </si>
  <si>
    <t>応援来場者数</t>
    <rPh sb="0" eb="2">
      <t>オウエン</t>
    </rPh>
    <rPh sb="2" eb="5">
      <t>ライジョウシャ</t>
    </rPh>
    <rPh sb="5" eb="6">
      <t>スウ</t>
    </rPh>
    <phoneticPr fontId="1"/>
  </si>
  <si>
    <t>・代表者がチーム分の取りまとめを行い、集計すること。
・選手・監督・チームID発行者について：大会中に参加者全員に配付済みである「体調・行動記録（大会中・後）」のシートを回収し、参照して記入するようにすること。
・応援来場者について：事前申請を行い、各校から応援に来場された方々へ簡単に聞き取りを行い、もし体調不良等があれば、「問題あり」に○を入れ、詳細欄に記入すること。
・用紙を受け取っていない等の理由により、持っていない場合は、特別大会公式HP「大会後の連絡①体調・行動記録について（大会中・後）」（下記QRコード）よりダウンロードし、再配付願います。</t>
    <rPh sb="39" eb="41">
      <t>ハッコウ</t>
    </rPh>
    <rPh sb="41" eb="42">
      <t>シャ</t>
    </rPh>
    <rPh sb="47" eb="49">
      <t>タイカイ</t>
    </rPh>
    <rPh sb="49" eb="50">
      <t>チュウ</t>
    </rPh>
    <rPh sb="51" eb="54">
      <t>サンカシャ</t>
    </rPh>
    <rPh sb="54" eb="56">
      <t>ゼンイン</t>
    </rPh>
    <rPh sb="57" eb="59">
      <t>ハイフ</t>
    </rPh>
    <rPh sb="59" eb="60">
      <t>ズ</t>
    </rPh>
    <rPh sb="86" eb="88">
      <t>カイシュウ</t>
    </rPh>
    <rPh sb="89" eb="91">
      <t>サンショウ</t>
    </rPh>
    <rPh sb="94" eb="96">
      <t>キニュウ</t>
    </rPh>
    <rPh sb="107" eb="109">
      <t>オウエン</t>
    </rPh>
    <rPh sb="111" eb="112">
      <t>シャ</t>
    </rPh>
    <rPh sb="117" eb="119">
      <t>ジゼン</t>
    </rPh>
    <rPh sb="119" eb="121">
      <t>シンセイ</t>
    </rPh>
    <rPh sb="122" eb="123">
      <t>オコナ</t>
    </rPh>
    <rPh sb="125" eb="126">
      <t>カク</t>
    </rPh>
    <rPh sb="126" eb="127">
      <t>コウ</t>
    </rPh>
    <rPh sb="129" eb="131">
      <t>オウエン</t>
    </rPh>
    <rPh sb="132" eb="134">
      <t>ライジョウ</t>
    </rPh>
    <rPh sb="137" eb="139">
      <t>カタガタ</t>
    </rPh>
    <rPh sb="140" eb="142">
      <t>カンタン</t>
    </rPh>
    <rPh sb="143" eb="144">
      <t>キ</t>
    </rPh>
    <rPh sb="145" eb="146">
      <t>ト</t>
    </rPh>
    <rPh sb="148" eb="149">
      <t>オコナ</t>
    </rPh>
    <rPh sb="153" eb="155">
      <t>タイチョウ</t>
    </rPh>
    <rPh sb="155" eb="157">
      <t>フリョウ</t>
    </rPh>
    <rPh sb="157" eb="158">
      <t>トウ</t>
    </rPh>
    <rPh sb="164" eb="166">
      <t>モンダイ</t>
    </rPh>
    <rPh sb="172" eb="173">
      <t>イ</t>
    </rPh>
    <rPh sb="175" eb="177">
      <t>ショウサイ</t>
    </rPh>
    <rPh sb="177" eb="178">
      <t>ラン</t>
    </rPh>
    <rPh sb="179" eb="181">
      <t>キニュウ</t>
    </rPh>
    <rPh sb="189" eb="191">
      <t>ヨウシ</t>
    </rPh>
    <rPh sb="191" eb="192">
      <t>ウ</t>
    </rPh>
    <rPh sb="193" eb="194">
      <t>ト</t>
    </rPh>
    <rPh sb="200" eb="201">
      <t>トウ</t>
    </rPh>
    <rPh sb="202" eb="204">
      <t>リユウ</t>
    </rPh>
    <rPh sb="208" eb="209">
      <t>モ</t>
    </rPh>
    <rPh sb="214" eb="216">
      <t>バアイ</t>
    </rPh>
    <rPh sb="217" eb="219">
      <t>トクベツ</t>
    </rPh>
    <rPh sb="219" eb="221">
      <t>タイカイ</t>
    </rPh>
    <rPh sb="221" eb="223">
      <t>コウシキ</t>
    </rPh>
    <rPh sb="226" eb="229">
      <t>タイカイゴ</t>
    </rPh>
    <rPh sb="230" eb="232">
      <t>レンラク</t>
    </rPh>
    <rPh sb="245" eb="247">
      <t>タイカイ</t>
    </rPh>
    <rPh sb="247" eb="248">
      <t>チュウ</t>
    </rPh>
    <rPh sb="249" eb="250">
      <t>アト</t>
    </rPh>
    <rPh sb="253" eb="255">
      <t>カキ</t>
    </rPh>
    <rPh sb="272" eb="273">
      <t>サイ</t>
    </rPh>
    <rPh sb="273" eb="275">
      <t>ハイフ</t>
    </rPh>
    <rPh sb="275" eb="276">
      <t>ネガ</t>
    </rPh>
    <phoneticPr fontId="1"/>
  </si>
  <si>
    <t>（１）提出期限：10月９日（金）</t>
    <rPh sb="3" eb="5">
      <t>テイシュツ</t>
    </rPh>
    <rPh sb="5" eb="7">
      <t>キゲン</t>
    </rPh>
    <rPh sb="10" eb="11">
      <t>ツキ</t>
    </rPh>
    <rPh sb="12" eb="13">
      <t>ニチ</t>
    </rPh>
    <rPh sb="14" eb="1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</si>
</sst>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 diagonalDown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56" fontId="2" fillId="0" borderId="1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56" fontId="2" fillId="0" borderId="5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56" fontId="2" fillId="0" borderId="12" xfId="0" applyNumberFormat="1" applyFont="1" applyBorder="1" applyAlignment="1">
      <alignment horizontal="center" vertical="center" shrinkToFit="1"/>
    </xf>
    <xf numFmtId="0" fontId="8" fillId="0" borderId="4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11" fillId="0" borderId="4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textRotation="255"/>
    </xf>
    <xf numFmtId="0" fontId="8" fillId="0" borderId="2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wrapTex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 wrapText="1" shrinkToFit="1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5937251</xdr:colOff>
      <xdr:row>13</xdr:row>
      <xdr:rowOff>105832</xdr:rowOff>
    </xdr:from>
    <xdr:to>
      <xdr:col>7</xdr:col>
      <xdr:colOff>6804027</xdr:colOff>
      <xdr:row>15</xdr:row>
      <xdr:rowOff>21165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9EF742E-2706-4FA3-9FE5-44527C043B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4168" y="5799665"/>
          <a:ext cx="866776" cy="8678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4021667</xdr:colOff>
      <xdr:row>13</xdr:row>
      <xdr:rowOff>190500</xdr:rowOff>
    </xdr:from>
    <xdr:to>
      <xdr:col>7</xdr:col>
      <xdr:colOff>5739342</xdr:colOff>
      <xdr:row>14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57FE1A-12B1-429B-B539-7DBB19D4DC28}"/>
            </a:ext>
          </a:extLst>
        </xdr:cNvPr>
        <xdr:cNvSpPr txBox="1">
          <a:spLocks noChangeArrowheads="1"/>
        </xdr:cNvSpPr>
      </xdr:nvSpPr>
      <xdr:spPr bwMode="auto">
        <a:xfrm>
          <a:off x="11948584" y="5884333"/>
          <a:ext cx="171767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ＭＳ 明朝" panose="02020609040205080304" pitchFamily="17" charset="-128"/>
              <a:cs typeface="Times New Roman" panose="02020603050405020304" pitchFamily="18" charset="0"/>
            </a:rPr>
            <a:t>※特別大会 大会公式</a:t>
          </a:r>
          <a:r>
            <a:rPr lang="en-US" sz="1050" kern="100">
              <a:effectLst/>
              <a:latin typeface="游明朝" panose="02020400000000000000" pitchFamily="18" charset="-128"/>
              <a:ea typeface="ＭＳ 明朝" panose="02020609040205080304" pitchFamily="17" charset="-128"/>
              <a:cs typeface="Times New Roman" panose="02020603050405020304" pitchFamily="18" charset="0"/>
            </a:rPr>
            <a:t>HP QR</a:t>
          </a:r>
          <a:r>
            <a:rPr lang="ja-JP" sz="1050" kern="100">
              <a:effectLst/>
              <a:latin typeface="游明朝" panose="02020400000000000000" pitchFamily="18" charset="-128"/>
              <a:ea typeface="ＭＳ 明朝" panose="02020609040205080304" pitchFamily="17" charset="-128"/>
              <a:cs typeface="Times New Roman" panose="02020603050405020304" pitchFamily="18" charset="0"/>
            </a:rPr>
            <a:t>コード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3EF8-53F8-4674-AB0A-9D9C2CCB5B4F}">
  <dimension ref="A1:H21"/>
  <sheetViews>
    <sheetView tabSelected="1" zoomScale="90" zoomScaleNormal="90" workbookViewId="0">
      <selection activeCell="C10" sqref="C10"/>
    </sheetView>
  </sheetViews>
  <sheetFormatPr defaultRowHeight="18.75"/>
  <cols>
    <col min="1" max="1" width="5.25" customWidth="1"/>
    <col min="2" max="2" width="30.625" customWidth="1"/>
    <col min="3" max="3" width="18.375" bestFit="1" customWidth="1"/>
    <col min="4" max="4" width="38.875" customWidth="1"/>
    <col min="5" max="6" width="2.125" customWidth="1"/>
    <col min="7" max="7" width="6.625" customWidth="1"/>
    <col min="8" max="8" width="92.375" customWidth="1"/>
  </cols>
  <sheetData>
    <row r="1" spans="1:8" ht="61.5" customHeight="1">
      <c r="A1" s="94" t="s">
        <v>135</v>
      </c>
      <c r="B1" s="95"/>
      <c r="C1" s="95"/>
      <c r="D1" s="96"/>
      <c r="E1" s="1"/>
      <c r="F1" s="1"/>
      <c r="G1" s="44" t="s">
        <v>142</v>
      </c>
      <c r="H1" s="45"/>
    </row>
    <row r="2" spans="1:8" ht="12" customHeight="1">
      <c r="A2" s="14"/>
      <c r="B2" s="15"/>
      <c r="C2" s="15"/>
      <c r="D2" s="15"/>
      <c r="E2" s="1"/>
      <c r="F2" s="1"/>
      <c r="G2" s="42"/>
      <c r="H2" s="33"/>
    </row>
    <row r="3" spans="1:8" ht="37.5" customHeight="1">
      <c r="A3" s="2"/>
      <c r="B3" s="1"/>
      <c r="C3" s="97" t="s">
        <v>141</v>
      </c>
      <c r="D3" s="98"/>
      <c r="E3" s="1"/>
      <c r="F3" s="1"/>
      <c r="G3" s="34" t="s">
        <v>103</v>
      </c>
      <c r="H3" s="35" t="s">
        <v>107</v>
      </c>
    </row>
    <row r="4" spans="1:8" ht="37.5" customHeight="1">
      <c r="A4" s="3" t="str">
        <f>IFERROR(INDEX(※触らないでください!$A$4:$C$73,MATCH(C6,※触らないでください!$C$4:$C$73,0),1),"")</f>
        <v/>
      </c>
      <c r="B4" s="1"/>
      <c r="C4" s="1"/>
      <c r="D4" s="1"/>
      <c r="E4" s="1"/>
      <c r="F4" s="1"/>
      <c r="G4" s="36" t="s">
        <v>104</v>
      </c>
      <c r="H4" s="37" t="s">
        <v>105</v>
      </c>
    </row>
    <row r="5" spans="1:8" ht="37.5" customHeight="1" thickBot="1">
      <c r="A5" s="7" t="s">
        <v>136</v>
      </c>
      <c r="B5" s="74" t="s">
        <v>1</v>
      </c>
      <c r="C5" s="99" t="str">
        <f>IFERROR(INDEX(※触らないでください!$A$4:$C$73,MATCH(C6,※触らないでください!$C$4:$C$73,0),2),"")</f>
        <v/>
      </c>
      <c r="D5" s="99"/>
      <c r="E5" s="6"/>
      <c r="F5" s="6"/>
      <c r="G5" s="38" t="s">
        <v>106</v>
      </c>
      <c r="H5" s="39" t="s">
        <v>134</v>
      </c>
    </row>
    <row r="6" spans="1:8" ht="37.5" customHeight="1" thickTop="1">
      <c r="A6" s="4" t="s">
        <v>104</v>
      </c>
      <c r="B6" s="75" t="s">
        <v>2</v>
      </c>
      <c r="C6" s="100"/>
      <c r="D6" s="101"/>
      <c r="E6" s="6"/>
      <c r="F6" s="6"/>
      <c r="G6" s="52" t="s">
        <v>108</v>
      </c>
      <c r="H6" s="53" t="s">
        <v>137</v>
      </c>
    </row>
    <row r="7" spans="1:8" ht="37.5" customHeight="1" thickBot="1">
      <c r="A7" s="12" t="s">
        <v>106</v>
      </c>
      <c r="B7" s="76" t="s">
        <v>133</v>
      </c>
      <c r="C7" s="102"/>
      <c r="D7" s="103"/>
      <c r="E7" s="6"/>
      <c r="F7" s="6"/>
      <c r="G7" s="86" t="s">
        <v>146</v>
      </c>
      <c r="H7" s="60" t="s">
        <v>152</v>
      </c>
    </row>
    <row r="8" spans="1:8" ht="37.5" customHeight="1" thickTop="1">
      <c r="A8" s="91" t="s">
        <v>108</v>
      </c>
      <c r="B8" s="76" t="s">
        <v>114</v>
      </c>
      <c r="C8" s="70"/>
      <c r="D8" s="72" t="s">
        <v>115</v>
      </c>
      <c r="E8" s="6"/>
      <c r="F8" s="6"/>
      <c r="G8" s="87"/>
      <c r="H8" s="50" t="s">
        <v>144</v>
      </c>
    </row>
    <row r="9" spans="1:8" ht="37.5" customHeight="1">
      <c r="A9" s="92"/>
      <c r="B9" s="77" t="s">
        <v>117</v>
      </c>
      <c r="C9" s="122"/>
      <c r="D9" s="72" t="s">
        <v>115</v>
      </c>
      <c r="E9" s="6"/>
      <c r="F9" s="6"/>
      <c r="G9" s="87"/>
      <c r="H9" s="50" t="s">
        <v>143</v>
      </c>
    </row>
    <row r="10" spans="1:8" ht="37.5" customHeight="1" thickBot="1">
      <c r="A10" s="92"/>
      <c r="B10" s="77" t="s">
        <v>157</v>
      </c>
      <c r="C10" s="71"/>
      <c r="D10" s="72" t="s">
        <v>115</v>
      </c>
      <c r="E10" s="6"/>
      <c r="F10" s="6"/>
      <c r="G10" s="87"/>
      <c r="H10" s="61" t="s">
        <v>151</v>
      </c>
    </row>
    <row r="11" spans="1:8" ht="37.5" customHeight="1" thickTop="1">
      <c r="A11" s="93"/>
      <c r="B11" s="74" t="s">
        <v>116</v>
      </c>
      <c r="C11" s="13">
        <f>SUM(C8:C10)</f>
        <v>0</v>
      </c>
      <c r="D11" s="73" t="s">
        <v>115</v>
      </c>
      <c r="E11" s="6"/>
      <c r="F11" s="6"/>
      <c r="G11" s="87"/>
      <c r="H11" s="120" t="s">
        <v>158</v>
      </c>
    </row>
    <row r="12" spans="1:8" ht="37.5" customHeight="1">
      <c r="A12" s="8"/>
      <c r="B12" s="9"/>
      <c r="C12" s="46" t="s">
        <v>140</v>
      </c>
      <c r="D12" s="6"/>
      <c r="E12" s="6"/>
      <c r="F12" s="6"/>
      <c r="G12" s="87"/>
      <c r="H12" s="120"/>
    </row>
    <row r="13" spans="1:8" s="11" customFormat="1" ht="37.5" customHeight="1">
      <c r="A13" s="43" t="s">
        <v>109</v>
      </c>
      <c r="B13" s="1"/>
      <c r="G13" s="88"/>
      <c r="H13" s="121"/>
    </row>
    <row r="14" spans="1:8" ht="37.5" customHeight="1">
      <c r="A14" s="34" t="s">
        <v>110</v>
      </c>
      <c r="B14" s="89" t="s">
        <v>111</v>
      </c>
      <c r="C14" s="89"/>
      <c r="D14" s="89"/>
    </row>
    <row r="15" spans="1:8" ht="37.5" customHeight="1">
      <c r="A15" s="36" t="s">
        <v>112</v>
      </c>
      <c r="B15" s="90" t="s">
        <v>113</v>
      </c>
      <c r="C15" s="90"/>
      <c r="D15" s="90"/>
      <c r="G15" s="43" t="s">
        <v>147</v>
      </c>
      <c r="H15" s="11"/>
    </row>
    <row r="16" spans="1:8" ht="37.5" customHeight="1">
      <c r="G16" s="49"/>
      <c r="H16" s="40" t="s">
        <v>159</v>
      </c>
    </row>
    <row r="17" spans="7:8" ht="37.5" customHeight="1">
      <c r="G17" s="49"/>
      <c r="H17" s="40" t="s">
        <v>150</v>
      </c>
    </row>
    <row r="18" spans="7:8" ht="53.25" customHeight="1">
      <c r="G18" s="49"/>
      <c r="H18" s="51" t="s">
        <v>149</v>
      </c>
    </row>
    <row r="19" spans="7:8" ht="37.5" customHeight="1">
      <c r="G19" s="49"/>
      <c r="H19" s="40" t="s">
        <v>148</v>
      </c>
    </row>
    <row r="20" spans="7:8" ht="29.25" customHeight="1"/>
    <row r="21" spans="7:8" ht="29.25" customHeight="1"/>
  </sheetData>
  <mergeCells count="10">
    <mergeCell ref="A1:D1"/>
    <mergeCell ref="C3:D3"/>
    <mergeCell ref="C5:D5"/>
    <mergeCell ref="C6:D6"/>
    <mergeCell ref="C7:D7"/>
    <mergeCell ref="G7:G13"/>
    <mergeCell ref="B14:D14"/>
    <mergeCell ref="B15:D15"/>
    <mergeCell ref="A8:A11"/>
    <mergeCell ref="H11:H13"/>
  </mergeCells>
  <phoneticPr fontId="1"/>
  <pageMargins left="0.51181102362204722" right="0.31496062992125984" top="0.55118110236220474" bottom="0.35433070866141736" header="0.31496062992125984" footer="0.31496062992125984"/>
  <pageSetup paperSize="9" scale="65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905C7B-1D45-44F3-9683-81F03E6D4291}">
          <x14:formula1>
            <xm:f>※触らないでください!$C$4:$C$73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B31C-2FFC-4B20-99F1-AC9A8B943B2F}">
  <dimension ref="A1:G34"/>
  <sheetViews>
    <sheetView zoomScale="90" zoomScaleNormal="90" workbookViewId="0">
      <selection activeCell="C30" sqref="C30"/>
    </sheetView>
  </sheetViews>
  <sheetFormatPr defaultRowHeight="18.75"/>
  <cols>
    <col min="1" max="1" width="6" customWidth="1"/>
    <col min="3" max="3" width="15.5" customWidth="1"/>
    <col min="4" max="5" width="12.375" customWidth="1"/>
    <col min="6" max="6" width="41.625" customWidth="1"/>
  </cols>
  <sheetData>
    <row r="1" spans="1:7" ht="54" customHeight="1">
      <c r="A1" s="117" t="s">
        <v>139</v>
      </c>
      <c r="B1" s="118"/>
      <c r="C1" s="118"/>
      <c r="D1" s="118"/>
      <c r="E1" s="118"/>
      <c r="F1" s="118"/>
      <c r="G1" s="17"/>
    </row>
    <row r="2" spans="1:7" ht="12" customHeight="1">
      <c r="A2" s="18"/>
      <c r="B2" s="18"/>
      <c r="C2" s="18"/>
      <c r="D2" s="18"/>
      <c r="E2" s="18"/>
      <c r="F2" s="18"/>
      <c r="G2" s="18"/>
    </row>
    <row r="3" spans="1:7" ht="30" customHeight="1">
      <c r="A3" s="7" t="str">
        <f>IF(※初期設定!A4="","",※初期設定!A4)</f>
        <v/>
      </c>
      <c r="B3" s="115" t="str">
        <f>IF(※初期設定!C5="","",※初期設定!C5)</f>
        <v/>
      </c>
      <c r="C3" s="115"/>
      <c r="D3" s="115" t="str">
        <f>IF(※初期設定!C6="","",※初期設定!C6)</f>
        <v/>
      </c>
      <c r="E3" s="115"/>
      <c r="F3" s="115"/>
      <c r="G3" s="18"/>
    </row>
    <row r="4" spans="1:7" ht="12" customHeight="1">
      <c r="A4" s="18"/>
      <c r="B4" s="18"/>
      <c r="C4" s="18"/>
      <c r="D4" s="18"/>
      <c r="E4" s="18"/>
      <c r="F4" s="18"/>
      <c r="G4" s="18"/>
    </row>
    <row r="5" spans="1:7" ht="30" customHeight="1">
      <c r="A5" s="7">
        <f>IF(※初期設定!C11="","",※初期設定!C11)</f>
        <v>0</v>
      </c>
      <c r="B5" s="18"/>
      <c r="C5" s="119" t="str">
        <f>IF(※初期設定!B7="","",※初期設定!B7)</f>
        <v>記載責任者名</v>
      </c>
      <c r="D5" s="119"/>
      <c r="E5" s="115" t="str">
        <f>IF(※初期設定!C7="","",※初期設定!C7)</f>
        <v/>
      </c>
      <c r="F5" s="115"/>
      <c r="G5" s="18"/>
    </row>
    <row r="6" spans="1:7" ht="11.25" customHeight="1">
      <c r="A6" s="18"/>
      <c r="B6" s="18"/>
      <c r="C6" s="18"/>
      <c r="D6" s="18"/>
      <c r="E6" s="18"/>
      <c r="F6" s="18"/>
      <c r="G6" s="18"/>
    </row>
    <row r="7" spans="1:7" ht="30" customHeight="1">
      <c r="A7" s="109"/>
      <c r="B7" s="107" t="s">
        <v>132</v>
      </c>
      <c r="C7" s="106" t="s">
        <v>131</v>
      </c>
      <c r="D7" s="116" t="s">
        <v>127</v>
      </c>
      <c r="E7" s="107"/>
      <c r="F7" s="104" t="s">
        <v>145</v>
      </c>
      <c r="G7" s="1"/>
    </row>
    <row r="8" spans="1:7" ht="30" customHeight="1" thickBot="1">
      <c r="A8" s="110"/>
      <c r="B8" s="108"/>
      <c r="C8" s="105"/>
      <c r="D8" s="19" t="s">
        <v>124</v>
      </c>
      <c r="E8" s="28" t="s">
        <v>138</v>
      </c>
      <c r="F8" s="105"/>
      <c r="G8" s="1"/>
    </row>
    <row r="9" spans="1:7" ht="26.25" customHeight="1" thickTop="1">
      <c r="A9" s="20">
        <v>1</v>
      </c>
      <c r="B9" s="21">
        <v>44091</v>
      </c>
      <c r="C9" s="54" t="s">
        <v>118</v>
      </c>
      <c r="D9" s="62" t="s">
        <v>125</v>
      </c>
      <c r="E9" s="63"/>
      <c r="F9" s="64"/>
      <c r="G9" s="1"/>
    </row>
    <row r="10" spans="1:7" ht="26.25" customHeight="1">
      <c r="A10" s="22">
        <v>2</v>
      </c>
      <c r="B10" s="23">
        <v>44092</v>
      </c>
      <c r="C10" s="55" t="s">
        <v>119</v>
      </c>
      <c r="D10" s="65" t="s">
        <v>125</v>
      </c>
      <c r="E10" s="29"/>
      <c r="F10" s="66"/>
      <c r="G10" s="1"/>
    </row>
    <row r="11" spans="1:7" ht="26.25" customHeight="1">
      <c r="A11" s="22">
        <v>3</v>
      </c>
      <c r="B11" s="23">
        <v>44093</v>
      </c>
      <c r="C11" s="55" t="s">
        <v>120</v>
      </c>
      <c r="D11" s="65" t="s">
        <v>125</v>
      </c>
      <c r="E11" s="29"/>
      <c r="F11" s="66"/>
      <c r="G11" s="1"/>
    </row>
    <row r="12" spans="1:7" ht="26.25" customHeight="1">
      <c r="A12" s="22">
        <v>4</v>
      </c>
      <c r="B12" s="23">
        <v>44094</v>
      </c>
      <c r="C12" s="55" t="s">
        <v>121</v>
      </c>
      <c r="D12" s="65" t="s">
        <v>125</v>
      </c>
      <c r="E12" s="29"/>
      <c r="F12" s="66"/>
      <c r="G12" s="1"/>
    </row>
    <row r="13" spans="1:7" ht="26.25" customHeight="1">
      <c r="A13" s="22">
        <v>5</v>
      </c>
      <c r="B13" s="23">
        <v>44095</v>
      </c>
      <c r="C13" s="55"/>
      <c r="D13" s="65"/>
      <c r="E13" s="29"/>
      <c r="F13" s="66"/>
      <c r="G13" s="1"/>
    </row>
    <row r="14" spans="1:7" ht="26.25" customHeight="1">
      <c r="A14" s="22">
        <v>6</v>
      </c>
      <c r="B14" s="23">
        <v>44096</v>
      </c>
      <c r="C14" s="55"/>
      <c r="D14" s="65"/>
      <c r="E14" s="29"/>
      <c r="F14" s="66"/>
      <c r="G14" s="1"/>
    </row>
    <row r="15" spans="1:7" ht="26.25" customHeight="1">
      <c r="A15" s="22">
        <v>7</v>
      </c>
      <c r="B15" s="23">
        <v>44097</v>
      </c>
      <c r="C15" s="55"/>
      <c r="D15" s="65"/>
      <c r="E15" s="29"/>
      <c r="F15" s="66"/>
      <c r="G15" s="1"/>
    </row>
    <row r="16" spans="1:7" ht="26.25" customHeight="1">
      <c r="A16" s="22">
        <v>8</v>
      </c>
      <c r="B16" s="23">
        <v>44098</v>
      </c>
      <c r="C16" s="55"/>
      <c r="D16" s="65"/>
      <c r="E16" s="29"/>
      <c r="F16" s="66"/>
      <c r="G16" s="1"/>
    </row>
    <row r="17" spans="1:7" ht="26.25" customHeight="1">
      <c r="A17" s="22">
        <v>9</v>
      </c>
      <c r="B17" s="23">
        <v>44099</v>
      </c>
      <c r="C17" s="55"/>
      <c r="D17" s="65"/>
      <c r="E17" s="29"/>
      <c r="F17" s="66"/>
      <c r="G17" s="1"/>
    </row>
    <row r="18" spans="1:7" ht="26.25" customHeight="1">
      <c r="A18" s="22">
        <v>10</v>
      </c>
      <c r="B18" s="23">
        <v>44100</v>
      </c>
      <c r="C18" s="55"/>
      <c r="D18" s="65"/>
      <c r="E18" s="29"/>
      <c r="F18" s="66"/>
      <c r="G18" s="1"/>
    </row>
    <row r="19" spans="1:7" ht="26.25" customHeight="1">
      <c r="A19" s="22">
        <v>11</v>
      </c>
      <c r="B19" s="23">
        <v>44101</v>
      </c>
      <c r="C19" s="55" t="s">
        <v>122</v>
      </c>
      <c r="D19" s="65"/>
      <c r="E19" s="29"/>
      <c r="F19" s="66"/>
      <c r="G19" s="1"/>
    </row>
    <row r="20" spans="1:7" ht="26.25" customHeight="1">
      <c r="A20" s="22">
        <v>12</v>
      </c>
      <c r="B20" s="23">
        <v>44102</v>
      </c>
      <c r="C20" s="55"/>
      <c r="D20" s="65"/>
      <c r="E20" s="29"/>
      <c r="F20" s="66"/>
      <c r="G20" s="1"/>
    </row>
    <row r="21" spans="1:7" ht="26.25" customHeight="1">
      <c r="A21" s="22">
        <v>13</v>
      </c>
      <c r="B21" s="23">
        <v>44103</v>
      </c>
      <c r="C21" s="55"/>
      <c r="D21" s="65"/>
      <c r="E21" s="29"/>
      <c r="F21" s="66"/>
      <c r="G21" s="1"/>
    </row>
    <row r="22" spans="1:7" ht="26.25" customHeight="1">
      <c r="A22" s="22">
        <v>14</v>
      </c>
      <c r="B22" s="23">
        <v>44104</v>
      </c>
      <c r="C22" s="55"/>
      <c r="D22" s="65"/>
      <c r="E22" s="29"/>
      <c r="F22" s="66"/>
      <c r="G22" s="1"/>
    </row>
    <row r="23" spans="1:7" ht="26.25" customHeight="1">
      <c r="A23" s="22">
        <v>15</v>
      </c>
      <c r="B23" s="23">
        <v>44105</v>
      </c>
      <c r="C23" s="55"/>
      <c r="D23" s="65"/>
      <c r="E23" s="29"/>
      <c r="F23" s="66"/>
      <c r="G23" s="1"/>
    </row>
    <row r="24" spans="1:7" ht="26.25" customHeight="1">
      <c r="A24" s="22">
        <v>16</v>
      </c>
      <c r="B24" s="23">
        <v>44106</v>
      </c>
      <c r="C24" s="55"/>
      <c r="D24" s="65"/>
      <c r="E24" s="29"/>
      <c r="F24" s="66"/>
      <c r="G24" s="1"/>
    </row>
    <row r="25" spans="1:7" ht="26.25" customHeight="1">
      <c r="A25" s="22">
        <v>17</v>
      </c>
      <c r="B25" s="23">
        <v>44107</v>
      </c>
      <c r="C25" s="55"/>
      <c r="D25" s="65"/>
      <c r="E25" s="29"/>
      <c r="F25" s="66"/>
      <c r="G25" s="1"/>
    </row>
    <row r="26" spans="1:7" ht="26.25" customHeight="1" thickBot="1">
      <c r="A26" s="31">
        <v>18</v>
      </c>
      <c r="B26" s="32">
        <v>44108</v>
      </c>
      <c r="C26" s="56" t="s">
        <v>123</v>
      </c>
      <c r="D26" s="67"/>
      <c r="E26" s="68"/>
      <c r="F26" s="69"/>
      <c r="G26" s="1"/>
    </row>
    <row r="27" spans="1:7" ht="26.25" customHeight="1" thickTop="1">
      <c r="A27" s="78" t="str">
        <f>IF(A3="","",A3)</f>
        <v/>
      </c>
      <c r="B27" s="111" t="s">
        <v>129</v>
      </c>
      <c r="C27" s="112"/>
      <c r="D27" s="57">
        <f>COUNTIF(D9:D26,"○")</f>
        <v>4</v>
      </c>
      <c r="E27" s="58">
        <f>COUNTIF(E9:E26,"○")</f>
        <v>0</v>
      </c>
      <c r="F27" s="59">
        <f>COUNTA(F9:F26)</f>
        <v>0</v>
      </c>
      <c r="G27" s="1"/>
    </row>
    <row r="28" spans="1:7" ht="26.25" customHeight="1">
      <c r="A28" s="7" t="str">
        <f>IF(A3="","",A3)</f>
        <v/>
      </c>
      <c r="B28" s="113" t="s">
        <v>130</v>
      </c>
      <c r="C28" s="114"/>
      <c r="D28" s="47">
        <f>SUM(D27:E27)</f>
        <v>4</v>
      </c>
      <c r="E28" s="48" t="s">
        <v>126</v>
      </c>
      <c r="F28" s="24"/>
      <c r="G28" s="1"/>
    </row>
    <row r="29" spans="1:7" ht="18" customHeight="1">
      <c r="A29" s="25"/>
      <c r="B29" s="25"/>
      <c r="C29" s="25"/>
      <c r="D29" s="25"/>
      <c r="E29" s="25"/>
      <c r="F29" s="25"/>
      <c r="G29" s="1"/>
    </row>
    <row r="30" spans="1:7" ht="37.5" customHeight="1">
      <c r="A30" s="25"/>
      <c r="B30" s="25"/>
      <c r="C30" s="30" t="s">
        <v>128</v>
      </c>
      <c r="D30" s="26">
        <f>A26-D28</f>
        <v>14</v>
      </c>
      <c r="E30" s="25"/>
      <c r="G30" s="1"/>
    </row>
    <row r="31" spans="1:7">
      <c r="A31" s="25"/>
      <c r="B31" s="25"/>
      <c r="C31" s="25"/>
      <c r="D31" s="25"/>
      <c r="E31" s="25"/>
      <c r="F31" s="25"/>
      <c r="G31" s="1"/>
    </row>
    <row r="32" spans="1:7">
      <c r="A32" s="25"/>
      <c r="B32" s="25"/>
      <c r="C32" s="25"/>
      <c r="D32" s="25"/>
      <c r="E32" s="25"/>
      <c r="F32" s="25"/>
      <c r="G32" s="1"/>
    </row>
    <row r="33" spans="1:7">
      <c r="A33" s="25"/>
      <c r="B33" s="25"/>
      <c r="C33" s="25"/>
      <c r="D33" s="25"/>
      <c r="E33" s="25"/>
      <c r="F33" s="25"/>
      <c r="G33" s="1"/>
    </row>
    <row r="34" spans="1:7">
      <c r="A34" s="27"/>
      <c r="B34" s="27"/>
      <c r="C34" s="27"/>
      <c r="D34" s="27"/>
      <c r="E34" s="27"/>
      <c r="F34" s="27"/>
    </row>
  </sheetData>
  <mergeCells count="12">
    <mergeCell ref="B28:C28"/>
    <mergeCell ref="B3:C3"/>
    <mergeCell ref="D7:E7"/>
    <mergeCell ref="D3:F3"/>
    <mergeCell ref="A1:F1"/>
    <mergeCell ref="C5:D5"/>
    <mergeCell ref="E5:F5"/>
    <mergeCell ref="F7:F8"/>
    <mergeCell ref="C7:C8"/>
    <mergeCell ref="B7:B8"/>
    <mergeCell ref="A7:A8"/>
    <mergeCell ref="B27:C27"/>
  </mergeCells>
  <phoneticPr fontId="1"/>
  <dataValidations count="1">
    <dataValidation type="list" allowBlank="1" showInputMessage="1" showErrorMessage="1" sqref="D9:E26" xr:uid="{322A7E4A-23BD-4D94-920D-D24855E0B468}">
      <formula1>"○"</formula1>
    </dataValidation>
  </dataValidations>
  <pageMargins left="0.7" right="0.7" top="0.75" bottom="0.75" header="0.3" footer="0.3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2408-9008-41EC-BF8B-6BCA2524DFEB}">
  <sheetPr>
    <tabColor rgb="FFFF0000"/>
  </sheetPr>
  <dimension ref="A1:P8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7" sqref="F7"/>
    </sheetView>
  </sheetViews>
  <sheetFormatPr defaultRowHeight="18.75"/>
  <cols>
    <col min="1" max="1" width="5.5" customWidth="1"/>
    <col min="2" max="2" width="11.625" customWidth="1"/>
    <col min="3" max="3" width="22.625" customWidth="1"/>
    <col min="4" max="6" width="7.125" customWidth="1"/>
    <col min="7" max="7" width="9.625" customWidth="1"/>
    <col min="8" max="8" width="30.625" customWidth="1"/>
    <col min="9" max="9" width="9.625" customWidth="1"/>
    <col min="10" max="10" width="30.625" customWidth="1"/>
    <col min="11" max="11" width="9.625" customWidth="1"/>
    <col min="12" max="12" width="30.625" customWidth="1"/>
    <col min="13" max="13" width="9.625" customWidth="1"/>
    <col min="14" max="14" width="30.625" customWidth="1"/>
    <col min="15" max="15" width="9.625" customWidth="1"/>
    <col min="16" max="16" width="30.625" customWidth="1"/>
  </cols>
  <sheetData>
    <row r="1" spans="1:16" ht="38.25" customHeight="1">
      <c r="A1" s="2" t="s">
        <v>154</v>
      </c>
      <c r="B1" s="1"/>
      <c r="C1" s="1"/>
      <c r="D1" s="1"/>
      <c r="E1" s="1"/>
      <c r="F1" s="1"/>
      <c r="G1" s="1"/>
      <c r="H1" s="1"/>
      <c r="I1" s="1"/>
      <c r="J1" s="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45.75" customHeight="1">
      <c r="A3" s="79" t="s">
        <v>0</v>
      </c>
      <c r="B3" s="79" t="s">
        <v>1</v>
      </c>
      <c r="C3" s="79" t="s">
        <v>2</v>
      </c>
      <c r="D3" s="79" t="s">
        <v>124</v>
      </c>
      <c r="E3" s="79" t="s">
        <v>138</v>
      </c>
      <c r="F3" s="84" t="s">
        <v>153</v>
      </c>
      <c r="G3" s="85" t="s">
        <v>155</v>
      </c>
      <c r="H3" s="79" t="s">
        <v>145</v>
      </c>
      <c r="I3" s="85" t="s">
        <v>155</v>
      </c>
      <c r="J3" s="79" t="s">
        <v>145</v>
      </c>
      <c r="K3" s="85" t="s">
        <v>155</v>
      </c>
      <c r="L3" s="79" t="s">
        <v>145</v>
      </c>
      <c r="M3" s="85" t="s">
        <v>155</v>
      </c>
      <c r="N3" s="79" t="s">
        <v>145</v>
      </c>
      <c r="O3" s="85" t="s">
        <v>155</v>
      </c>
      <c r="P3" s="79" t="s">
        <v>145</v>
      </c>
    </row>
    <row r="4" spans="1:16">
      <c r="A4" s="10">
        <v>1</v>
      </c>
      <c r="B4" s="10" t="s">
        <v>3</v>
      </c>
      <c r="C4" s="10" t="s">
        <v>4</v>
      </c>
      <c r="D4" s="10" t="str">
        <f>IFERROR(VLOOKUP(A4,【集約票】事後報告シート!$A$27:$F$27,4,FALSE),"")</f>
        <v/>
      </c>
      <c r="E4" s="10" t="str">
        <f>IFERROR(VLOOKUP(A4,【集約票】事後報告シート!$A$27:$F$27,5,FALSE),"")</f>
        <v/>
      </c>
      <c r="F4" s="5" t="str">
        <f>IFERROR(VLOOKUP(A4,【集約票】事後報告シート!$A$28:$F$28,4,FALSE),"")</f>
        <v/>
      </c>
      <c r="G4" s="82"/>
      <c r="H4" s="41"/>
      <c r="I4" s="82"/>
      <c r="J4" s="41"/>
      <c r="K4" s="82"/>
      <c r="L4" s="41"/>
      <c r="M4" s="82"/>
      <c r="N4" s="41"/>
      <c r="O4" s="82"/>
      <c r="P4" s="41"/>
    </row>
    <row r="5" spans="1:16">
      <c r="A5" s="10">
        <v>2</v>
      </c>
      <c r="B5" s="10" t="s">
        <v>5</v>
      </c>
      <c r="C5" s="10" t="s">
        <v>6</v>
      </c>
      <c r="D5" s="10" t="str">
        <f>IFERROR(VLOOKUP(A5,【集約票】事後報告シート!$A$27:$F$27,4,FALSE),"")</f>
        <v/>
      </c>
      <c r="E5" s="10" t="str">
        <f>IFERROR(VLOOKUP(A5,【集約票】事後報告シート!$A$27:$F$27,5,FALSE),"")</f>
        <v/>
      </c>
      <c r="F5" s="5" t="str">
        <f>IFERROR(VLOOKUP(A5,【集約票】事後報告シート!$A$28:$F$28,4,FALSE),"")</f>
        <v/>
      </c>
      <c r="G5" s="82"/>
      <c r="H5" s="41"/>
      <c r="I5" s="82"/>
      <c r="J5" s="41"/>
      <c r="K5" s="82"/>
      <c r="L5" s="41"/>
      <c r="M5" s="82"/>
      <c r="N5" s="41"/>
      <c r="O5" s="82"/>
      <c r="P5" s="41"/>
    </row>
    <row r="6" spans="1:16">
      <c r="A6" s="10">
        <v>3</v>
      </c>
      <c r="B6" s="10" t="s">
        <v>7</v>
      </c>
      <c r="C6" s="10" t="s">
        <v>8</v>
      </c>
      <c r="D6" s="10" t="str">
        <f>IFERROR(VLOOKUP(A6,【集約票】事後報告シート!$A$27:$F$27,4,FALSE),"")</f>
        <v/>
      </c>
      <c r="E6" s="10" t="str">
        <f>IFERROR(VLOOKUP(A6,【集約票】事後報告シート!$A$27:$F$27,5,FALSE),"")</f>
        <v/>
      </c>
      <c r="F6" s="5" t="str">
        <f>IFERROR(VLOOKUP(A6,【集約票】事後報告シート!$A$28:$F$28,4,FALSE),"")</f>
        <v/>
      </c>
      <c r="G6" s="82"/>
      <c r="H6" s="41"/>
      <c r="I6" s="82"/>
      <c r="J6" s="41"/>
      <c r="K6" s="82"/>
      <c r="L6" s="41"/>
      <c r="M6" s="82"/>
      <c r="N6" s="41"/>
      <c r="O6" s="82"/>
      <c r="P6" s="41"/>
    </row>
    <row r="7" spans="1:16">
      <c r="A7" s="10">
        <v>4</v>
      </c>
      <c r="B7" s="10" t="s">
        <v>9</v>
      </c>
      <c r="C7" s="10" t="s">
        <v>10</v>
      </c>
      <c r="D7" s="10" t="str">
        <f>IFERROR(VLOOKUP(A7,【集約票】事後報告シート!$A$27:$F$27,4,FALSE),"")</f>
        <v/>
      </c>
      <c r="E7" s="10" t="str">
        <f>IFERROR(VLOOKUP(A7,【集約票】事後報告シート!$A$27:$F$27,5,FALSE),"")</f>
        <v/>
      </c>
      <c r="F7" s="5" t="str">
        <f>IFERROR(VLOOKUP(A7,【集約票】事後報告シート!$A$28:$F$28,4,FALSE),"")</f>
        <v/>
      </c>
      <c r="G7" s="82"/>
      <c r="H7" s="41"/>
      <c r="I7" s="82"/>
      <c r="J7" s="41"/>
      <c r="K7" s="82"/>
      <c r="L7" s="41"/>
      <c r="M7" s="82"/>
      <c r="N7" s="41"/>
      <c r="O7" s="82"/>
      <c r="P7" s="41"/>
    </row>
    <row r="8" spans="1:16">
      <c r="A8" s="10">
        <v>5</v>
      </c>
      <c r="B8" s="10" t="s">
        <v>11</v>
      </c>
      <c r="C8" s="10" t="s">
        <v>12</v>
      </c>
      <c r="D8" s="10" t="str">
        <f>IFERROR(VLOOKUP(A8,【集約票】事後報告シート!$A$27:$F$27,4,FALSE),"")</f>
        <v/>
      </c>
      <c r="E8" s="10" t="str">
        <f>IFERROR(VLOOKUP(A8,【集約票】事後報告シート!$A$27:$F$27,5,FALSE),"")</f>
        <v/>
      </c>
      <c r="F8" s="5" t="str">
        <f>IFERROR(VLOOKUP(A8,【集約票】事後報告シート!$A$28:$F$28,4,FALSE),"")</f>
        <v/>
      </c>
      <c r="G8" s="82"/>
      <c r="H8" s="41"/>
      <c r="I8" s="82"/>
      <c r="J8" s="41"/>
      <c r="K8" s="82"/>
      <c r="L8" s="41"/>
      <c r="M8" s="82"/>
      <c r="N8" s="41"/>
      <c r="O8" s="82"/>
      <c r="P8" s="41"/>
    </row>
    <row r="9" spans="1:16">
      <c r="A9" s="10">
        <v>6</v>
      </c>
      <c r="B9" s="10" t="s">
        <v>11</v>
      </c>
      <c r="C9" s="10" t="s">
        <v>13</v>
      </c>
      <c r="D9" s="10" t="str">
        <f>IFERROR(VLOOKUP(A9,【集約票】事後報告シート!$A$27:$F$27,4,FALSE),"")</f>
        <v/>
      </c>
      <c r="E9" s="10" t="str">
        <f>IFERROR(VLOOKUP(A9,【集約票】事後報告シート!$A$27:$F$27,5,FALSE),"")</f>
        <v/>
      </c>
      <c r="F9" s="5" t="str">
        <f>IFERROR(VLOOKUP(A9,【集約票】事後報告シート!$A$28:$F$28,4,FALSE),"")</f>
        <v/>
      </c>
      <c r="G9" s="82"/>
      <c r="H9" s="41"/>
      <c r="I9" s="82"/>
      <c r="J9" s="41"/>
      <c r="K9" s="82"/>
      <c r="L9" s="41"/>
      <c r="M9" s="82"/>
      <c r="N9" s="41"/>
      <c r="O9" s="82"/>
      <c r="P9" s="41"/>
    </row>
    <row r="10" spans="1:16">
      <c r="A10" s="10">
        <v>7</v>
      </c>
      <c r="B10" s="10" t="s">
        <v>14</v>
      </c>
      <c r="C10" s="10" t="s">
        <v>15</v>
      </c>
      <c r="D10" s="10" t="str">
        <f>IFERROR(VLOOKUP(A10,【集約票】事後報告シート!$A$27:$F$27,4,FALSE),"")</f>
        <v/>
      </c>
      <c r="E10" s="10" t="str">
        <f>IFERROR(VLOOKUP(A10,【集約票】事後報告シート!$A$27:$F$27,5,FALSE),"")</f>
        <v/>
      </c>
      <c r="F10" s="5" t="str">
        <f>IFERROR(VLOOKUP(A10,【集約票】事後報告シート!$A$28:$F$28,4,FALSE),"")</f>
        <v/>
      </c>
      <c r="G10" s="82"/>
      <c r="H10" s="41"/>
      <c r="I10" s="82"/>
      <c r="J10" s="41"/>
      <c r="K10" s="82"/>
      <c r="L10" s="41"/>
      <c r="M10" s="82"/>
      <c r="N10" s="41"/>
      <c r="O10" s="82"/>
      <c r="P10" s="41"/>
    </row>
    <row r="11" spans="1:16">
      <c r="A11" s="10">
        <v>8</v>
      </c>
      <c r="B11" s="10" t="s">
        <v>16</v>
      </c>
      <c r="C11" s="10" t="s">
        <v>17</v>
      </c>
      <c r="D11" s="10" t="str">
        <f>IFERROR(VLOOKUP(A11,【集約票】事後報告シート!$A$27:$F$27,4,FALSE),"")</f>
        <v/>
      </c>
      <c r="E11" s="10" t="str">
        <f>IFERROR(VLOOKUP(A11,【集約票】事後報告シート!$A$27:$F$27,5,FALSE),"")</f>
        <v/>
      </c>
      <c r="F11" s="5" t="str">
        <f>IFERROR(VLOOKUP(A11,【集約票】事後報告シート!$A$28:$F$28,4,FALSE),"")</f>
        <v/>
      </c>
      <c r="G11" s="82"/>
      <c r="H11" s="41"/>
      <c r="I11" s="82"/>
      <c r="J11" s="41"/>
      <c r="K11" s="82"/>
      <c r="L11" s="41"/>
      <c r="M11" s="82"/>
      <c r="N11" s="41"/>
      <c r="O11" s="82"/>
      <c r="P11" s="41"/>
    </row>
    <row r="12" spans="1:16">
      <c r="A12" s="10">
        <v>9</v>
      </c>
      <c r="B12" s="10" t="s">
        <v>16</v>
      </c>
      <c r="C12" s="10" t="s">
        <v>18</v>
      </c>
      <c r="D12" s="10" t="str">
        <f>IFERROR(VLOOKUP(A12,【集約票】事後報告シート!$A$27:$F$27,4,FALSE),"")</f>
        <v/>
      </c>
      <c r="E12" s="10" t="str">
        <f>IFERROR(VLOOKUP(A12,【集約票】事後報告シート!$A$27:$F$27,5,FALSE),"")</f>
        <v/>
      </c>
      <c r="F12" s="5" t="str">
        <f>IFERROR(VLOOKUP(A12,【集約票】事後報告シート!$A$28:$F$28,4,FALSE),"")</f>
        <v/>
      </c>
      <c r="G12" s="82"/>
      <c r="H12" s="41"/>
      <c r="I12" s="82"/>
      <c r="J12" s="41"/>
      <c r="K12" s="82"/>
      <c r="L12" s="41"/>
      <c r="M12" s="82"/>
      <c r="N12" s="41"/>
      <c r="O12" s="82"/>
      <c r="P12" s="41"/>
    </row>
    <row r="13" spans="1:16">
      <c r="A13" s="10">
        <v>10</v>
      </c>
      <c r="B13" s="10" t="s">
        <v>16</v>
      </c>
      <c r="C13" s="10" t="s">
        <v>19</v>
      </c>
      <c r="D13" s="10" t="str">
        <f>IFERROR(VLOOKUP(A13,【集約票】事後報告シート!$A$27:$F$27,4,FALSE),"")</f>
        <v/>
      </c>
      <c r="E13" s="10" t="str">
        <f>IFERROR(VLOOKUP(A13,【集約票】事後報告シート!$A$27:$F$27,5,FALSE),"")</f>
        <v/>
      </c>
      <c r="F13" s="5" t="str">
        <f>IFERROR(VLOOKUP(A13,【集約票】事後報告シート!$A$28:$F$28,4,FALSE),"")</f>
        <v/>
      </c>
      <c r="G13" s="82"/>
      <c r="H13" s="41"/>
      <c r="I13" s="82"/>
      <c r="J13" s="41"/>
      <c r="K13" s="82"/>
      <c r="L13" s="41"/>
      <c r="M13" s="82"/>
      <c r="N13" s="41"/>
      <c r="O13" s="82"/>
      <c r="P13" s="41"/>
    </row>
    <row r="14" spans="1:16">
      <c r="A14" s="10">
        <v>11</v>
      </c>
      <c r="B14" s="10" t="s">
        <v>16</v>
      </c>
      <c r="C14" s="10" t="s">
        <v>20</v>
      </c>
      <c r="D14" s="10" t="str">
        <f>IFERROR(VLOOKUP(A14,【集約票】事後報告シート!$A$27:$F$27,4,FALSE),"")</f>
        <v/>
      </c>
      <c r="E14" s="10" t="str">
        <f>IFERROR(VLOOKUP(A14,【集約票】事後報告シート!$A$27:$F$27,5,FALSE),"")</f>
        <v/>
      </c>
      <c r="F14" s="5" t="str">
        <f>IFERROR(VLOOKUP(A14,【集約票】事後報告シート!$A$28:$F$28,4,FALSE),"")</f>
        <v/>
      </c>
      <c r="G14" s="82"/>
      <c r="H14" s="41"/>
      <c r="I14" s="82"/>
      <c r="J14" s="41"/>
      <c r="K14" s="82"/>
      <c r="L14" s="41"/>
      <c r="M14" s="82"/>
      <c r="N14" s="41"/>
      <c r="O14" s="82"/>
      <c r="P14" s="41"/>
    </row>
    <row r="15" spans="1:16">
      <c r="A15" s="10">
        <v>12</v>
      </c>
      <c r="B15" s="10" t="s">
        <v>21</v>
      </c>
      <c r="C15" s="10" t="s">
        <v>22</v>
      </c>
      <c r="D15" s="10" t="str">
        <f>IFERROR(VLOOKUP(A15,【集約票】事後報告シート!$A$27:$F$27,4,FALSE),"")</f>
        <v/>
      </c>
      <c r="E15" s="10" t="str">
        <f>IFERROR(VLOOKUP(A15,【集約票】事後報告シート!$A$27:$F$27,5,FALSE),"")</f>
        <v/>
      </c>
      <c r="F15" s="5" t="str">
        <f>IFERROR(VLOOKUP(A15,【集約票】事後報告シート!$A$28:$F$28,4,FALSE),"")</f>
        <v/>
      </c>
      <c r="G15" s="82"/>
      <c r="H15" s="41"/>
      <c r="I15" s="82"/>
      <c r="J15" s="41"/>
      <c r="K15" s="82"/>
      <c r="L15" s="41"/>
      <c r="M15" s="82"/>
      <c r="N15" s="41"/>
      <c r="O15" s="82"/>
      <c r="P15" s="41"/>
    </row>
    <row r="16" spans="1:16">
      <c r="A16" s="10">
        <v>13</v>
      </c>
      <c r="B16" s="10" t="s">
        <v>21</v>
      </c>
      <c r="C16" s="10" t="s">
        <v>23</v>
      </c>
      <c r="D16" s="10" t="str">
        <f>IFERROR(VLOOKUP(A16,【集約票】事後報告シート!$A$27:$F$27,4,FALSE),"")</f>
        <v/>
      </c>
      <c r="E16" s="10" t="str">
        <f>IFERROR(VLOOKUP(A16,【集約票】事後報告シート!$A$27:$F$27,5,FALSE),"")</f>
        <v/>
      </c>
      <c r="F16" s="5" t="str">
        <f>IFERROR(VLOOKUP(A16,【集約票】事後報告シート!$A$28:$F$28,4,FALSE),"")</f>
        <v/>
      </c>
      <c r="G16" s="82"/>
      <c r="H16" s="41"/>
      <c r="I16" s="82"/>
      <c r="J16" s="41"/>
      <c r="K16" s="82"/>
      <c r="L16" s="41"/>
      <c r="M16" s="82"/>
      <c r="N16" s="41"/>
      <c r="O16" s="82"/>
      <c r="P16" s="41"/>
    </row>
    <row r="17" spans="1:16">
      <c r="A17" s="10">
        <v>14</v>
      </c>
      <c r="B17" s="10" t="s">
        <v>24</v>
      </c>
      <c r="C17" s="10" t="s">
        <v>25</v>
      </c>
      <c r="D17" s="10" t="str">
        <f>IFERROR(VLOOKUP(A17,【集約票】事後報告シート!$A$27:$F$27,4,FALSE),"")</f>
        <v/>
      </c>
      <c r="E17" s="10" t="str">
        <f>IFERROR(VLOOKUP(A17,【集約票】事後報告シート!$A$27:$F$27,5,FALSE),"")</f>
        <v/>
      </c>
      <c r="F17" s="5" t="str">
        <f>IFERROR(VLOOKUP(A17,【集約票】事後報告シート!$A$28:$F$28,4,FALSE),"")</f>
        <v/>
      </c>
      <c r="G17" s="82"/>
      <c r="H17" s="41"/>
      <c r="I17" s="82"/>
      <c r="J17" s="41"/>
      <c r="K17" s="82"/>
      <c r="L17" s="41"/>
      <c r="M17" s="82"/>
      <c r="N17" s="41"/>
      <c r="O17" s="82"/>
      <c r="P17" s="41"/>
    </row>
    <row r="18" spans="1:16">
      <c r="A18" s="10">
        <v>15</v>
      </c>
      <c r="B18" s="10" t="s">
        <v>24</v>
      </c>
      <c r="C18" s="10" t="s">
        <v>26</v>
      </c>
      <c r="D18" s="10" t="str">
        <f>IFERROR(VLOOKUP(A18,【集約票】事後報告シート!$A$27:$F$27,4,FALSE),"")</f>
        <v/>
      </c>
      <c r="E18" s="10" t="str">
        <f>IFERROR(VLOOKUP(A18,【集約票】事後報告シート!$A$27:$F$27,5,FALSE),"")</f>
        <v/>
      </c>
      <c r="F18" s="5" t="str">
        <f>IFERROR(VLOOKUP(A18,【集約票】事後報告シート!$A$28:$F$28,4,FALSE),"")</f>
        <v/>
      </c>
      <c r="G18" s="82"/>
      <c r="H18" s="41"/>
      <c r="I18" s="82"/>
      <c r="J18" s="41"/>
      <c r="K18" s="82"/>
      <c r="L18" s="41"/>
      <c r="M18" s="82"/>
      <c r="N18" s="41"/>
      <c r="O18" s="82"/>
      <c r="P18" s="41"/>
    </row>
    <row r="19" spans="1:16">
      <c r="A19" s="10">
        <v>16</v>
      </c>
      <c r="B19" s="10" t="s">
        <v>24</v>
      </c>
      <c r="C19" s="10" t="s">
        <v>27</v>
      </c>
      <c r="D19" s="10" t="str">
        <f>IFERROR(VLOOKUP(A19,【集約票】事後報告シート!$A$27:$F$27,4,FALSE),"")</f>
        <v/>
      </c>
      <c r="E19" s="10" t="str">
        <f>IFERROR(VLOOKUP(A19,【集約票】事後報告シート!$A$27:$F$27,5,FALSE),"")</f>
        <v/>
      </c>
      <c r="F19" s="5" t="str">
        <f>IFERROR(VLOOKUP(A19,【集約票】事後報告シート!$A$28:$F$28,4,FALSE),"")</f>
        <v/>
      </c>
      <c r="G19" s="82"/>
      <c r="H19" s="41"/>
      <c r="I19" s="82"/>
      <c r="J19" s="41"/>
      <c r="K19" s="82"/>
      <c r="L19" s="41"/>
      <c r="M19" s="82"/>
      <c r="N19" s="41"/>
      <c r="O19" s="82"/>
      <c r="P19" s="41"/>
    </row>
    <row r="20" spans="1:16">
      <c r="A20" s="10">
        <v>17</v>
      </c>
      <c r="B20" s="10" t="s">
        <v>24</v>
      </c>
      <c r="C20" s="10" t="s">
        <v>28</v>
      </c>
      <c r="D20" s="10" t="str">
        <f>IFERROR(VLOOKUP(A20,【集約票】事後報告シート!$A$27:$F$27,4,FALSE),"")</f>
        <v/>
      </c>
      <c r="E20" s="10" t="str">
        <f>IFERROR(VLOOKUP(A20,【集約票】事後報告シート!$A$27:$F$27,5,FALSE),"")</f>
        <v/>
      </c>
      <c r="F20" s="5" t="str">
        <f>IFERROR(VLOOKUP(A20,【集約票】事後報告シート!$A$28:$F$28,4,FALSE),"")</f>
        <v/>
      </c>
      <c r="G20" s="82"/>
      <c r="H20" s="41"/>
      <c r="I20" s="82"/>
      <c r="J20" s="41"/>
      <c r="K20" s="82"/>
      <c r="L20" s="41"/>
      <c r="M20" s="82"/>
      <c r="N20" s="41"/>
      <c r="O20" s="82"/>
      <c r="P20" s="41"/>
    </row>
    <row r="21" spans="1:16">
      <c r="A21" s="10">
        <v>18</v>
      </c>
      <c r="B21" s="10" t="s">
        <v>24</v>
      </c>
      <c r="C21" s="10" t="s">
        <v>29</v>
      </c>
      <c r="D21" s="10" t="str">
        <f>IFERROR(VLOOKUP(A21,【集約票】事後報告シート!$A$27:$F$27,4,FALSE),"")</f>
        <v/>
      </c>
      <c r="E21" s="10" t="str">
        <f>IFERROR(VLOOKUP(A21,【集約票】事後報告シート!$A$27:$F$27,5,FALSE),"")</f>
        <v/>
      </c>
      <c r="F21" s="5" t="str">
        <f>IFERROR(VLOOKUP(A21,【集約票】事後報告シート!$A$28:$F$28,4,FALSE),"")</f>
        <v/>
      </c>
      <c r="G21" s="82"/>
      <c r="H21" s="41"/>
      <c r="I21" s="82"/>
      <c r="J21" s="41"/>
      <c r="K21" s="82"/>
      <c r="L21" s="41"/>
      <c r="M21" s="82"/>
      <c r="N21" s="41"/>
      <c r="O21" s="82"/>
      <c r="P21" s="41"/>
    </row>
    <row r="22" spans="1:16">
      <c r="A22" s="10">
        <v>19</v>
      </c>
      <c r="B22" s="10" t="s">
        <v>24</v>
      </c>
      <c r="C22" s="10" t="s">
        <v>30</v>
      </c>
      <c r="D22" s="10" t="str">
        <f>IFERROR(VLOOKUP(A22,【集約票】事後報告シート!$A$27:$F$27,4,FALSE),"")</f>
        <v/>
      </c>
      <c r="E22" s="10" t="str">
        <f>IFERROR(VLOOKUP(A22,【集約票】事後報告シート!$A$27:$F$27,5,FALSE),"")</f>
        <v/>
      </c>
      <c r="F22" s="5" t="str">
        <f>IFERROR(VLOOKUP(A22,【集約票】事後報告シート!$A$28:$F$28,4,FALSE),"")</f>
        <v/>
      </c>
      <c r="G22" s="82"/>
      <c r="H22" s="41"/>
      <c r="I22" s="82"/>
      <c r="J22" s="41"/>
      <c r="K22" s="82"/>
      <c r="L22" s="41"/>
      <c r="M22" s="82"/>
      <c r="N22" s="41"/>
      <c r="O22" s="82"/>
      <c r="P22" s="41"/>
    </row>
    <row r="23" spans="1:16">
      <c r="A23" s="10">
        <v>20</v>
      </c>
      <c r="B23" s="10" t="s">
        <v>31</v>
      </c>
      <c r="C23" s="10" t="s">
        <v>32</v>
      </c>
      <c r="D23" s="10" t="str">
        <f>IFERROR(VLOOKUP(A23,【集約票】事後報告シート!$A$27:$F$27,4,FALSE),"")</f>
        <v/>
      </c>
      <c r="E23" s="10" t="str">
        <f>IFERROR(VLOOKUP(A23,【集約票】事後報告シート!$A$27:$F$27,5,FALSE),"")</f>
        <v/>
      </c>
      <c r="F23" s="5" t="str">
        <f>IFERROR(VLOOKUP(A23,【集約票】事後報告シート!$A$28:$F$28,4,FALSE),"")</f>
        <v/>
      </c>
      <c r="G23" s="82"/>
      <c r="H23" s="41"/>
      <c r="I23" s="82"/>
      <c r="J23" s="41"/>
      <c r="K23" s="82"/>
      <c r="L23" s="41"/>
      <c r="M23" s="82"/>
      <c r="N23" s="41"/>
      <c r="O23" s="82"/>
      <c r="P23" s="41"/>
    </row>
    <row r="24" spans="1:16">
      <c r="A24" s="10">
        <v>21</v>
      </c>
      <c r="B24" s="10" t="s">
        <v>31</v>
      </c>
      <c r="C24" s="10" t="s">
        <v>33</v>
      </c>
      <c r="D24" s="10" t="str">
        <f>IFERROR(VLOOKUP(A24,【集約票】事後報告シート!$A$27:$F$27,4,FALSE),"")</f>
        <v/>
      </c>
      <c r="E24" s="10" t="str">
        <f>IFERROR(VLOOKUP(A24,【集約票】事後報告シート!$A$27:$F$27,5,FALSE),"")</f>
        <v/>
      </c>
      <c r="F24" s="5" t="str">
        <f>IFERROR(VLOOKUP(A24,【集約票】事後報告シート!$A$28:$F$28,4,FALSE),"")</f>
        <v/>
      </c>
      <c r="G24" s="82"/>
      <c r="H24" s="41"/>
      <c r="I24" s="82"/>
      <c r="J24" s="41"/>
      <c r="K24" s="82"/>
      <c r="L24" s="41"/>
      <c r="M24" s="82"/>
      <c r="N24" s="41"/>
      <c r="O24" s="82"/>
      <c r="P24" s="41"/>
    </row>
    <row r="25" spans="1:16">
      <c r="A25" s="10">
        <v>22</v>
      </c>
      <c r="B25" s="10" t="s">
        <v>34</v>
      </c>
      <c r="C25" s="10" t="s">
        <v>35</v>
      </c>
      <c r="D25" s="10" t="str">
        <f>IFERROR(VLOOKUP(A25,【集約票】事後報告シート!$A$27:$F$27,4,FALSE),"")</f>
        <v/>
      </c>
      <c r="E25" s="10" t="str">
        <f>IFERROR(VLOOKUP(A25,【集約票】事後報告シート!$A$27:$F$27,5,FALSE),"")</f>
        <v/>
      </c>
      <c r="F25" s="5" t="str">
        <f>IFERROR(VLOOKUP(A25,【集約票】事後報告シート!$A$28:$F$28,4,FALSE),"")</f>
        <v/>
      </c>
      <c r="G25" s="82"/>
      <c r="H25" s="41"/>
      <c r="I25" s="82"/>
      <c r="J25" s="41"/>
      <c r="K25" s="82"/>
      <c r="L25" s="41"/>
      <c r="M25" s="82"/>
      <c r="N25" s="41"/>
      <c r="O25" s="82"/>
      <c r="P25" s="41"/>
    </row>
    <row r="26" spans="1:16">
      <c r="A26" s="10">
        <v>23</v>
      </c>
      <c r="B26" s="10" t="s">
        <v>34</v>
      </c>
      <c r="C26" s="10" t="s">
        <v>36</v>
      </c>
      <c r="D26" s="10" t="str">
        <f>IFERROR(VLOOKUP(A26,【集約票】事後報告シート!$A$27:$F$27,4,FALSE),"")</f>
        <v/>
      </c>
      <c r="E26" s="10" t="str">
        <f>IFERROR(VLOOKUP(A26,【集約票】事後報告シート!$A$27:$F$27,5,FALSE),"")</f>
        <v/>
      </c>
      <c r="F26" s="5" t="str">
        <f>IFERROR(VLOOKUP(A26,【集約票】事後報告シート!$A$28:$F$28,4,FALSE),"")</f>
        <v/>
      </c>
      <c r="G26" s="82"/>
      <c r="H26" s="41"/>
      <c r="I26" s="82"/>
      <c r="J26" s="41"/>
      <c r="K26" s="82"/>
      <c r="L26" s="41"/>
      <c r="M26" s="82"/>
      <c r="N26" s="41"/>
      <c r="O26" s="82"/>
      <c r="P26" s="41"/>
    </row>
    <row r="27" spans="1:16">
      <c r="A27" s="10">
        <v>24</v>
      </c>
      <c r="B27" s="10" t="s">
        <v>37</v>
      </c>
      <c r="C27" s="10" t="s">
        <v>38</v>
      </c>
      <c r="D27" s="10" t="str">
        <f>IFERROR(VLOOKUP(A27,【集約票】事後報告シート!$A$27:$F$27,4,FALSE),"")</f>
        <v/>
      </c>
      <c r="E27" s="10" t="str">
        <f>IFERROR(VLOOKUP(A27,【集約票】事後報告シート!$A$27:$F$27,5,FALSE),"")</f>
        <v/>
      </c>
      <c r="F27" s="5" t="str">
        <f>IFERROR(VLOOKUP(A27,【集約票】事後報告シート!$A$28:$F$28,4,FALSE),"")</f>
        <v/>
      </c>
      <c r="G27" s="82"/>
      <c r="H27" s="41"/>
      <c r="I27" s="82"/>
      <c r="J27" s="41"/>
      <c r="K27" s="82"/>
      <c r="L27" s="41"/>
      <c r="M27" s="82"/>
      <c r="N27" s="41"/>
      <c r="O27" s="82"/>
      <c r="P27" s="41"/>
    </row>
    <row r="28" spans="1:16">
      <c r="A28" s="10">
        <v>25</v>
      </c>
      <c r="B28" s="10" t="s">
        <v>37</v>
      </c>
      <c r="C28" s="10" t="s">
        <v>39</v>
      </c>
      <c r="D28" s="10" t="str">
        <f>IFERROR(VLOOKUP(A28,【集約票】事後報告シート!$A$27:$F$27,4,FALSE),"")</f>
        <v/>
      </c>
      <c r="E28" s="10" t="str">
        <f>IFERROR(VLOOKUP(A28,【集約票】事後報告シート!$A$27:$F$27,5,FALSE),"")</f>
        <v/>
      </c>
      <c r="F28" s="5" t="str">
        <f>IFERROR(VLOOKUP(A28,【集約票】事後報告シート!$A$28:$F$28,4,FALSE),"")</f>
        <v/>
      </c>
      <c r="G28" s="82"/>
      <c r="H28" s="41"/>
      <c r="I28" s="82"/>
      <c r="J28" s="41"/>
      <c r="K28" s="82"/>
      <c r="L28" s="41"/>
      <c r="M28" s="82"/>
      <c r="N28" s="41"/>
      <c r="O28" s="82"/>
      <c r="P28" s="41"/>
    </row>
    <row r="29" spans="1:16">
      <c r="A29" s="10">
        <v>26</v>
      </c>
      <c r="B29" s="10" t="s">
        <v>40</v>
      </c>
      <c r="C29" s="10" t="s">
        <v>41</v>
      </c>
      <c r="D29" s="10" t="str">
        <f>IFERROR(VLOOKUP(A29,【集約票】事後報告シート!$A$27:$F$27,4,FALSE),"")</f>
        <v/>
      </c>
      <c r="E29" s="10" t="str">
        <f>IFERROR(VLOOKUP(A29,【集約票】事後報告シート!$A$27:$F$27,5,FALSE),"")</f>
        <v/>
      </c>
      <c r="F29" s="5" t="str">
        <f>IFERROR(VLOOKUP(A29,【集約票】事後報告シート!$A$28:$F$28,4,FALSE),"")</f>
        <v/>
      </c>
      <c r="G29" s="82"/>
      <c r="H29" s="41"/>
      <c r="I29" s="82"/>
      <c r="J29" s="41"/>
      <c r="K29" s="82"/>
      <c r="L29" s="41"/>
      <c r="M29" s="82"/>
      <c r="N29" s="41"/>
      <c r="O29" s="82"/>
      <c r="P29" s="41"/>
    </row>
    <row r="30" spans="1:16">
      <c r="A30" s="10">
        <v>27</v>
      </c>
      <c r="B30" s="10" t="s">
        <v>42</v>
      </c>
      <c r="C30" s="10" t="s">
        <v>43</v>
      </c>
      <c r="D30" s="10" t="str">
        <f>IFERROR(VLOOKUP(A30,【集約票】事後報告シート!$A$27:$F$27,4,FALSE),"")</f>
        <v/>
      </c>
      <c r="E30" s="10" t="str">
        <f>IFERROR(VLOOKUP(A30,【集約票】事後報告シート!$A$27:$F$27,5,FALSE),"")</f>
        <v/>
      </c>
      <c r="F30" s="5" t="str">
        <f>IFERROR(VLOOKUP(A30,【集約票】事後報告シート!$A$28:$F$28,4,FALSE),"")</f>
        <v/>
      </c>
      <c r="G30" s="82"/>
      <c r="H30" s="41"/>
      <c r="I30" s="82"/>
      <c r="J30" s="41"/>
      <c r="K30" s="82"/>
      <c r="L30" s="41"/>
      <c r="M30" s="82"/>
      <c r="N30" s="41"/>
      <c r="O30" s="82"/>
      <c r="P30" s="41"/>
    </row>
    <row r="31" spans="1:16">
      <c r="A31" s="10">
        <v>28</v>
      </c>
      <c r="B31" s="10" t="s">
        <v>44</v>
      </c>
      <c r="C31" s="10" t="s">
        <v>45</v>
      </c>
      <c r="D31" s="10" t="str">
        <f>IFERROR(VLOOKUP(A31,【集約票】事後報告シート!$A$27:$F$27,4,FALSE),"")</f>
        <v/>
      </c>
      <c r="E31" s="10" t="str">
        <f>IFERROR(VLOOKUP(A31,【集約票】事後報告シート!$A$27:$F$27,5,FALSE),"")</f>
        <v/>
      </c>
      <c r="F31" s="5" t="str">
        <f>IFERROR(VLOOKUP(A31,【集約票】事後報告シート!$A$28:$F$28,4,FALSE),"")</f>
        <v/>
      </c>
      <c r="G31" s="82"/>
      <c r="H31" s="41"/>
      <c r="I31" s="82"/>
      <c r="J31" s="41"/>
      <c r="K31" s="82"/>
      <c r="L31" s="41"/>
      <c r="M31" s="82"/>
      <c r="N31" s="41"/>
      <c r="O31" s="82"/>
      <c r="P31" s="41"/>
    </row>
    <row r="32" spans="1:16">
      <c r="A32" s="10">
        <v>29</v>
      </c>
      <c r="B32" s="10" t="s">
        <v>44</v>
      </c>
      <c r="C32" s="10" t="s">
        <v>46</v>
      </c>
      <c r="D32" s="10" t="str">
        <f>IFERROR(VLOOKUP(A32,【集約票】事後報告シート!$A$27:$F$27,4,FALSE),"")</f>
        <v/>
      </c>
      <c r="E32" s="10" t="str">
        <f>IFERROR(VLOOKUP(A32,【集約票】事後報告シート!$A$27:$F$27,5,FALSE),"")</f>
        <v/>
      </c>
      <c r="F32" s="5" t="str">
        <f>IFERROR(VLOOKUP(A32,【集約票】事後報告シート!$A$28:$F$28,4,FALSE),"")</f>
        <v/>
      </c>
      <c r="G32" s="82"/>
      <c r="H32" s="41"/>
      <c r="I32" s="82"/>
      <c r="J32" s="41"/>
      <c r="K32" s="82"/>
      <c r="L32" s="41"/>
      <c r="M32" s="82"/>
      <c r="N32" s="41"/>
      <c r="O32" s="82"/>
      <c r="P32" s="41"/>
    </row>
    <row r="33" spans="1:16">
      <c r="A33" s="10">
        <v>30</v>
      </c>
      <c r="B33" s="10" t="s">
        <v>44</v>
      </c>
      <c r="C33" s="10" t="s">
        <v>47</v>
      </c>
      <c r="D33" s="10" t="str">
        <f>IFERROR(VLOOKUP(A33,【集約票】事後報告シート!$A$27:$F$27,4,FALSE),"")</f>
        <v/>
      </c>
      <c r="E33" s="10" t="str">
        <f>IFERROR(VLOOKUP(A33,【集約票】事後報告シート!$A$27:$F$27,5,FALSE),"")</f>
        <v/>
      </c>
      <c r="F33" s="5" t="str">
        <f>IFERROR(VLOOKUP(A33,【集約票】事後報告シート!$A$28:$F$28,4,FALSE),"")</f>
        <v/>
      </c>
      <c r="G33" s="82"/>
      <c r="H33" s="41"/>
      <c r="I33" s="82"/>
      <c r="J33" s="41"/>
      <c r="K33" s="82"/>
      <c r="L33" s="41"/>
      <c r="M33" s="82"/>
      <c r="N33" s="41"/>
      <c r="O33" s="82"/>
      <c r="P33" s="41"/>
    </row>
    <row r="34" spans="1:16">
      <c r="A34" s="10">
        <v>31</v>
      </c>
      <c r="B34" s="10" t="s">
        <v>44</v>
      </c>
      <c r="C34" s="10" t="s">
        <v>48</v>
      </c>
      <c r="D34" s="10" t="str">
        <f>IFERROR(VLOOKUP(A34,【集約票】事後報告シート!$A$27:$F$27,4,FALSE),"")</f>
        <v/>
      </c>
      <c r="E34" s="10" t="str">
        <f>IFERROR(VLOOKUP(A34,【集約票】事後報告シート!$A$27:$F$27,5,FALSE),"")</f>
        <v/>
      </c>
      <c r="F34" s="5" t="str">
        <f>IFERROR(VLOOKUP(A34,【集約票】事後報告シート!$A$28:$F$28,4,FALSE),"")</f>
        <v/>
      </c>
      <c r="G34" s="82"/>
      <c r="H34" s="41"/>
      <c r="I34" s="82"/>
      <c r="J34" s="41"/>
      <c r="K34" s="82"/>
      <c r="L34" s="41"/>
      <c r="M34" s="82"/>
      <c r="N34" s="41"/>
      <c r="O34" s="82"/>
      <c r="P34" s="41"/>
    </row>
    <row r="35" spans="1:16">
      <c r="A35" s="10">
        <v>32</v>
      </c>
      <c r="B35" s="10" t="s">
        <v>49</v>
      </c>
      <c r="C35" s="10" t="s">
        <v>50</v>
      </c>
      <c r="D35" s="10" t="str">
        <f>IFERROR(VLOOKUP(A35,【集約票】事後報告シート!$A$27:$F$27,4,FALSE),"")</f>
        <v/>
      </c>
      <c r="E35" s="10" t="str">
        <f>IFERROR(VLOOKUP(A35,【集約票】事後報告シート!$A$27:$F$27,5,FALSE),"")</f>
        <v/>
      </c>
      <c r="F35" s="5" t="str">
        <f>IFERROR(VLOOKUP(A35,【集約票】事後報告シート!$A$28:$F$28,4,FALSE),"")</f>
        <v/>
      </c>
      <c r="G35" s="82"/>
      <c r="H35" s="41"/>
      <c r="I35" s="82"/>
      <c r="J35" s="41"/>
      <c r="K35" s="82"/>
      <c r="L35" s="41"/>
      <c r="M35" s="82"/>
      <c r="N35" s="41"/>
      <c r="O35" s="82"/>
      <c r="P35" s="41"/>
    </row>
    <row r="36" spans="1:16">
      <c r="A36" s="10">
        <v>33</v>
      </c>
      <c r="B36" s="10" t="s">
        <v>49</v>
      </c>
      <c r="C36" s="10" t="s">
        <v>51</v>
      </c>
      <c r="D36" s="10" t="str">
        <f>IFERROR(VLOOKUP(A36,【集約票】事後報告シート!$A$27:$F$27,4,FALSE),"")</f>
        <v/>
      </c>
      <c r="E36" s="10" t="str">
        <f>IFERROR(VLOOKUP(A36,【集約票】事後報告シート!$A$27:$F$27,5,FALSE),"")</f>
        <v/>
      </c>
      <c r="F36" s="5" t="str">
        <f>IFERROR(VLOOKUP(A36,【集約票】事後報告シート!$A$28:$F$28,4,FALSE),"")</f>
        <v/>
      </c>
      <c r="G36" s="82"/>
      <c r="H36" s="41"/>
      <c r="I36" s="82"/>
      <c r="J36" s="41"/>
      <c r="K36" s="82"/>
      <c r="L36" s="41"/>
      <c r="M36" s="82"/>
      <c r="N36" s="41"/>
      <c r="O36" s="82"/>
      <c r="P36" s="41"/>
    </row>
    <row r="37" spans="1:16">
      <c r="A37" s="10">
        <v>34</v>
      </c>
      <c r="B37" s="10" t="s">
        <v>49</v>
      </c>
      <c r="C37" s="10" t="s">
        <v>52</v>
      </c>
      <c r="D37" s="10" t="str">
        <f>IFERROR(VLOOKUP(A37,【集約票】事後報告シート!$A$27:$F$27,4,FALSE),"")</f>
        <v/>
      </c>
      <c r="E37" s="10" t="str">
        <f>IFERROR(VLOOKUP(A37,【集約票】事後報告シート!$A$27:$F$27,5,FALSE),"")</f>
        <v/>
      </c>
      <c r="F37" s="5" t="str">
        <f>IFERROR(VLOOKUP(A37,【集約票】事後報告シート!$A$28:$F$28,4,FALSE),"")</f>
        <v/>
      </c>
      <c r="G37" s="82"/>
      <c r="H37" s="41"/>
      <c r="I37" s="82"/>
      <c r="J37" s="41"/>
      <c r="K37" s="82"/>
      <c r="L37" s="41"/>
      <c r="M37" s="82"/>
      <c r="N37" s="41"/>
      <c r="O37" s="82"/>
      <c r="P37" s="41"/>
    </row>
    <row r="38" spans="1:16">
      <c r="A38" s="10">
        <v>35</v>
      </c>
      <c r="B38" s="10" t="s">
        <v>53</v>
      </c>
      <c r="C38" s="10" t="s">
        <v>54</v>
      </c>
      <c r="D38" s="10" t="str">
        <f>IFERROR(VLOOKUP(A38,【集約票】事後報告シート!$A$27:$F$27,4,FALSE),"")</f>
        <v/>
      </c>
      <c r="E38" s="10" t="str">
        <f>IFERROR(VLOOKUP(A38,【集約票】事後報告シート!$A$27:$F$27,5,FALSE),"")</f>
        <v/>
      </c>
      <c r="F38" s="5" t="str">
        <f>IFERROR(VLOOKUP(A38,【集約票】事後報告シート!$A$28:$F$28,4,FALSE),"")</f>
        <v/>
      </c>
      <c r="G38" s="82"/>
      <c r="H38" s="41"/>
      <c r="I38" s="82"/>
      <c r="J38" s="41"/>
      <c r="K38" s="82"/>
      <c r="L38" s="41"/>
      <c r="M38" s="82"/>
      <c r="N38" s="41"/>
      <c r="O38" s="82"/>
      <c r="P38" s="41"/>
    </row>
    <row r="39" spans="1:16">
      <c r="A39" s="10">
        <v>36</v>
      </c>
      <c r="B39" s="10" t="s">
        <v>53</v>
      </c>
      <c r="C39" s="10" t="s">
        <v>55</v>
      </c>
      <c r="D39" s="10" t="str">
        <f>IFERROR(VLOOKUP(A39,【集約票】事後報告シート!$A$27:$F$27,4,FALSE),"")</f>
        <v/>
      </c>
      <c r="E39" s="10" t="str">
        <f>IFERROR(VLOOKUP(A39,【集約票】事後報告シート!$A$27:$F$27,5,FALSE),"")</f>
        <v/>
      </c>
      <c r="F39" s="5" t="str">
        <f>IFERROR(VLOOKUP(A39,【集約票】事後報告シート!$A$28:$F$28,4,FALSE),"")</f>
        <v/>
      </c>
      <c r="G39" s="82"/>
      <c r="H39" s="41"/>
      <c r="I39" s="82"/>
      <c r="J39" s="41"/>
      <c r="K39" s="82"/>
      <c r="L39" s="41"/>
      <c r="M39" s="82"/>
      <c r="N39" s="41"/>
      <c r="O39" s="82"/>
      <c r="P39" s="41"/>
    </row>
    <row r="40" spans="1:16">
      <c r="A40" s="10">
        <v>37</v>
      </c>
      <c r="B40" s="10" t="s">
        <v>53</v>
      </c>
      <c r="C40" s="10" t="s">
        <v>56</v>
      </c>
      <c r="D40" s="10" t="str">
        <f>IFERROR(VLOOKUP(A40,【集約票】事後報告シート!$A$27:$F$27,4,FALSE),"")</f>
        <v/>
      </c>
      <c r="E40" s="10" t="str">
        <f>IFERROR(VLOOKUP(A40,【集約票】事後報告シート!$A$27:$F$27,5,FALSE),"")</f>
        <v/>
      </c>
      <c r="F40" s="5" t="str">
        <f>IFERROR(VLOOKUP(A40,【集約票】事後報告シート!$A$28:$F$28,4,FALSE),"")</f>
        <v/>
      </c>
      <c r="G40" s="82"/>
      <c r="H40" s="41"/>
      <c r="I40" s="82"/>
      <c r="J40" s="41"/>
      <c r="K40" s="82"/>
      <c r="L40" s="41"/>
      <c r="M40" s="82"/>
      <c r="N40" s="41"/>
      <c r="O40" s="82"/>
      <c r="P40" s="41"/>
    </row>
    <row r="41" spans="1:16">
      <c r="A41" s="10">
        <v>38</v>
      </c>
      <c r="B41" s="10" t="s">
        <v>53</v>
      </c>
      <c r="C41" s="10" t="s">
        <v>57</v>
      </c>
      <c r="D41" s="10" t="str">
        <f>IFERROR(VLOOKUP(A41,【集約票】事後報告シート!$A$27:$F$27,4,FALSE),"")</f>
        <v/>
      </c>
      <c r="E41" s="10" t="str">
        <f>IFERROR(VLOOKUP(A41,【集約票】事後報告シート!$A$27:$F$27,5,FALSE),"")</f>
        <v/>
      </c>
      <c r="F41" s="5" t="str">
        <f>IFERROR(VLOOKUP(A41,【集約票】事後報告シート!$A$28:$F$28,4,FALSE),"")</f>
        <v/>
      </c>
      <c r="G41" s="82"/>
      <c r="H41" s="41"/>
      <c r="I41" s="82"/>
      <c r="J41" s="41"/>
      <c r="K41" s="82"/>
      <c r="L41" s="41"/>
      <c r="M41" s="82"/>
      <c r="N41" s="41"/>
      <c r="O41" s="82"/>
      <c r="P41" s="41"/>
    </row>
    <row r="42" spans="1:16">
      <c r="A42" s="10">
        <v>39</v>
      </c>
      <c r="B42" s="10" t="s">
        <v>58</v>
      </c>
      <c r="C42" s="10" t="s">
        <v>59</v>
      </c>
      <c r="D42" s="10" t="str">
        <f>IFERROR(VLOOKUP(A42,【集約票】事後報告シート!$A$27:$F$27,4,FALSE),"")</f>
        <v/>
      </c>
      <c r="E42" s="10" t="str">
        <f>IFERROR(VLOOKUP(A42,【集約票】事後報告シート!$A$27:$F$27,5,FALSE),"")</f>
        <v/>
      </c>
      <c r="F42" s="5" t="str">
        <f>IFERROR(VLOOKUP(A42,【集約票】事後報告シート!$A$28:$F$28,4,FALSE),"")</f>
        <v/>
      </c>
      <c r="G42" s="82"/>
      <c r="H42" s="41"/>
      <c r="I42" s="82"/>
      <c r="J42" s="41"/>
      <c r="K42" s="82"/>
      <c r="L42" s="41"/>
      <c r="M42" s="82"/>
      <c r="N42" s="41"/>
      <c r="O42" s="82"/>
      <c r="P42" s="41"/>
    </row>
    <row r="43" spans="1:16">
      <c r="A43" s="10">
        <v>40</v>
      </c>
      <c r="B43" s="10" t="s">
        <v>58</v>
      </c>
      <c r="C43" s="10" t="s">
        <v>60</v>
      </c>
      <c r="D43" s="10" t="str">
        <f>IFERROR(VLOOKUP(A43,【集約票】事後報告シート!$A$27:$F$27,4,FALSE),"")</f>
        <v/>
      </c>
      <c r="E43" s="10" t="str">
        <f>IFERROR(VLOOKUP(A43,【集約票】事後報告シート!$A$27:$F$27,5,FALSE),"")</f>
        <v/>
      </c>
      <c r="F43" s="5" t="str">
        <f>IFERROR(VLOOKUP(A43,【集約票】事後報告シート!$A$28:$F$28,4,FALSE),"")</f>
        <v/>
      </c>
      <c r="G43" s="82"/>
      <c r="H43" s="41"/>
      <c r="I43" s="82"/>
      <c r="J43" s="41"/>
      <c r="K43" s="82"/>
      <c r="L43" s="41"/>
      <c r="M43" s="82"/>
      <c r="N43" s="41"/>
      <c r="O43" s="82"/>
      <c r="P43" s="41"/>
    </row>
    <row r="44" spans="1:16">
      <c r="A44" s="10">
        <v>41</v>
      </c>
      <c r="B44" s="10" t="s">
        <v>58</v>
      </c>
      <c r="C44" s="10" t="s">
        <v>61</v>
      </c>
      <c r="D44" s="10" t="str">
        <f>IFERROR(VLOOKUP(A44,【集約票】事後報告シート!$A$27:$F$27,4,FALSE),"")</f>
        <v/>
      </c>
      <c r="E44" s="10" t="str">
        <f>IFERROR(VLOOKUP(A44,【集約票】事後報告シート!$A$27:$F$27,5,FALSE),"")</f>
        <v/>
      </c>
      <c r="F44" s="5" t="str">
        <f>IFERROR(VLOOKUP(A44,【集約票】事後報告シート!$A$28:$F$28,4,FALSE),"")</f>
        <v/>
      </c>
      <c r="G44" s="82"/>
      <c r="H44" s="41"/>
      <c r="I44" s="82"/>
      <c r="J44" s="41"/>
      <c r="K44" s="82"/>
      <c r="L44" s="41"/>
      <c r="M44" s="82"/>
      <c r="N44" s="41"/>
      <c r="O44" s="82"/>
      <c r="P44" s="41"/>
    </row>
    <row r="45" spans="1:16">
      <c r="A45" s="10">
        <v>42</v>
      </c>
      <c r="B45" s="10" t="s">
        <v>58</v>
      </c>
      <c r="C45" s="10" t="s">
        <v>62</v>
      </c>
      <c r="D45" s="10" t="str">
        <f>IFERROR(VLOOKUP(A45,【集約票】事後報告シート!$A$27:$F$27,4,FALSE),"")</f>
        <v/>
      </c>
      <c r="E45" s="10" t="str">
        <f>IFERROR(VLOOKUP(A45,【集約票】事後報告シート!$A$27:$F$27,5,FALSE),"")</f>
        <v/>
      </c>
      <c r="F45" s="5" t="str">
        <f>IFERROR(VLOOKUP(A45,【集約票】事後報告シート!$A$28:$F$28,4,FALSE),"")</f>
        <v/>
      </c>
      <c r="G45" s="82"/>
      <c r="H45" s="41"/>
      <c r="I45" s="82"/>
      <c r="J45" s="41"/>
      <c r="K45" s="82"/>
      <c r="L45" s="41"/>
      <c r="M45" s="82"/>
      <c r="N45" s="41"/>
      <c r="O45" s="82"/>
      <c r="P45" s="41"/>
    </row>
    <row r="46" spans="1:16">
      <c r="A46" s="10">
        <v>43</v>
      </c>
      <c r="B46" s="10" t="s">
        <v>63</v>
      </c>
      <c r="C46" s="10" t="s">
        <v>64</v>
      </c>
      <c r="D46" s="10" t="str">
        <f>IFERROR(VLOOKUP(A46,【集約票】事後報告シート!$A$27:$F$27,4,FALSE),"")</f>
        <v/>
      </c>
      <c r="E46" s="10" t="str">
        <f>IFERROR(VLOOKUP(A46,【集約票】事後報告シート!$A$27:$F$27,5,FALSE),"")</f>
        <v/>
      </c>
      <c r="F46" s="5" t="str">
        <f>IFERROR(VLOOKUP(A46,【集約票】事後報告シート!$A$28:$F$28,4,FALSE),"")</f>
        <v/>
      </c>
      <c r="G46" s="82"/>
      <c r="H46" s="41"/>
      <c r="I46" s="82"/>
      <c r="J46" s="41"/>
      <c r="K46" s="82"/>
      <c r="L46" s="41"/>
      <c r="M46" s="82"/>
      <c r="N46" s="41"/>
      <c r="O46" s="82"/>
      <c r="P46" s="41"/>
    </row>
    <row r="47" spans="1:16">
      <c r="A47" s="10">
        <v>44</v>
      </c>
      <c r="B47" s="10" t="s">
        <v>63</v>
      </c>
      <c r="C47" s="10" t="s">
        <v>65</v>
      </c>
      <c r="D47" s="10" t="str">
        <f>IFERROR(VLOOKUP(A47,【集約票】事後報告シート!$A$27:$F$27,4,FALSE),"")</f>
        <v/>
      </c>
      <c r="E47" s="10" t="str">
        <f>IFERROR(VLOOKUP(A47,【集約票】事後報告シート!$A$27:$F$27,5,FALSE),"")</f>
        <v/>
      </c>
      <c r="F47" s="5" t="str">
        <f>IFERROR(VLOOKUP(A47,【集約票】事後報告シート!$A$28:$F$28,4,FALSE),"")</f>
        <v/>
      </c>
      <c r="G47" s="82"/>
      <c r="H47" s="41"/>
      <c r="I47" s="82"/>
      <c r="J47" s="41"/>
      <c r="K47" s="82"/>
      <c r="L47" s="41"/>
      <c r="M47" s="82"/>
      <c r="N47" s="41"/>
      <c r="O47" s="82"/>
      <c r="P47" s="41"/>
    </row>
    <row r="48" spans="1:16">
      <c r="A48" s="10">
        <v>45</v>
      </c>
      <c r="B48" s="10" t="s">
        <v>63</v>
      </c>
      <c r="C48" s="10" t="s">
        <v>66</v>
      </c>
      <c r="D48" s="10" t="str">
        <f>IFERROR(VLOOKUP(A48,【集約票】事後報告シート!$A$27:$F$27,4,FALSE),"")</f>
        <v/>
      </c>
      <c r="E48" s="10" t="str">
        <f>IFERROR(VLOOKUP(A48,【集約票】事後報告シート!$A$27:$F$27,5,FALSE),"")</f>
        <v/>
      </c>
      <c r="F48" s="5" t="str">
        <f>IFERROR(VLOOKUP(A48,【集約票】事後報告シート!$A$28:$F$28,4,FALSE),"")</f>
        <v/>
      </c>
      <c r="G48" s="82"/>
      <c r="H48" s="41"/>
      <c r="I48" s="82"/>
      <c r="J48" s="41"/>
      <c r="K48" s="82"/>
      <c r="L48" s="41"/>
      <c r="M48" s="82"/>
      <c r="N48" s="41"/>
      <c r="O48" s="82"/>
      <c r="P48" s="41"/>
    </row>
    <row r="49" spans="1:16">
      <c r="A49" s="10">
        <v>46</v>
      </c>
      <c r="B49" s="10" t="s">
        <v>67</v>
      </c>
      <c r="C49" s="10" t="s">
        <v>68</v>
      </c>
      <c r="D49" s="10" t="str">
        <f>IFERROR(VLOOKUP(A49,【集約票】事後報告シート!$A$27:$F$27,4,FALSE),"")</f>
        <v/>
      </c>
      <c r="E49" s="10" t="str">
        <f>IFERROR(VLOOKUP(A49,【集約票】事後報告シート!$A$27:$F$27,5,FALSE),"")</f>
        <v/>
      </c>
      <c r="F49" s="5" t="str">
        <f>IFERROR(VLOOKUP(A49,【集約票】事後報告シート!$A$28:$F$28,4,FALSE),"")</f>
        <v/>
      </c>
      <c r="G49" s="82"/>
      <c r="H49" s="41"/>
      <c r="I49" s="82"/>
      <c r="J49" s="41"/>
      <c r="K49" s="82"/>
      <c r="L49" s="41"/>
      <c r="M49" s="82"/>
      <c r="N49" s="41"/>
      <c r="O49" s="82"/>
      <c r="P49" s="41"/>
    </row>
    <row r="50" spans="1:16">
      <c r="A50" s="10">
        <v>47</v>
      </c>
      <c r="B50" s="10" t="s">
        <v>67</v>
      </c>
      <c r="C50" s="10" t="s">
        <v>69</v>
      </c>
      <c r="D50" s="10" t="str">
        <f>IFERROR(VLOOKUP(A50,【集約票】事後報告シート!$A$27:$F$27,4,FALSE),"")</f>
        <v/>
      </c>
      <c r="E50" s="10" t="str">
        <f>IFERROR(VLOOKUP(A50,【集約票】事後報告シート!$A$27:$F$27,5,FALSE),"")</f>
        <v/>
      </c>
      <c r="F50" s="5" t="str">
        <f>IFERROR(VLOOKUP(A50,【集約票】事後報告シート!$A$28:$F$28,4,FALSE),"")</f>
        <v/>
      </c>
      <c r="G50" s="82"/>
      <c r="H50" s="41"/>
      <c r="I50" s="82"/>
      <c r="J50" s="41"/>
      <c r="K50" s="82"/>
      <c r="L50" s="41"/>
      <c r="M50" s="82"/>
      <c r="N50" s="41"/>
      <c r="O50" s="82"/>
      <c r="P50" s="41"/>
    </row>
    <row r="51" spans="1:16">
      <c r="A51" s="10">
        <v>48</v>
      </c>
      <c r="B51" s="10" t="s">
        <v>70</v>
      </c>
      <c r="C51" s="10" t="s">
        <v>71</v>
      </c>
      <c r="D51" s="10" t="str">
        <f>IFERROR(VLOOKUP(A51,【集約票】事後報告シート!$A$27:$F$27,4,FALSE),"")</f>
        <v/>
      </c>
      <c r="E51" s="10" t="str">
        <f>IFERROR(VLOOKUP(A51,【集約票】事後報告シート!$A$27:$F$27,5,FALSE),"")</f>
        <v/>
      </c>
      <c r="F51" s="5" t="str">
        <f>IFERROR(VLOOKUP(A51,【集約票】事後報告シート!$A$28:$F$28,4,FALSE),"")</f>
        <v/>
      </c>
      <c r="G51" s="82"/>
      <c r="H51" s="41"/>
      <c r="I51" s="82"/>
      <c r="J51" s="41"/>
      <c r="K51" s="82"/>
      <c r="L51" s="41"/>
      <c r="M51" s="82"/>
      <c r="N51" s="41"/>
      <c r="O51" s="82"/>
      <c r="P51" s="41"/>
    </row>
    <row r="52" spans="1:16">
      <c r="A52" s="10">
        <v>49</v>
      </c>
      <c r="B52" s="10" t="s">
        <v>72</v>
      </c>
      <c r="C52" s="10" t="s">
        <v>73</v>
      </c>
      <c r="D52" s="10" t="str">
        <f>IFERROR(VLOOKUP(A52,【集約票】事後報告シート!$A$27:$F$27,4,FALSE),"")</f>
        <v/>
      </c>
      <c r="E52" s="10" t="str">
        <f>IFERROR(VLOOKUP(A52,【集約票】事後報告シート!$A$27:$F$27,5,FALSE),"")</f>
        <v/>
      </c>
      <c r="F52" s="5" t="str">
        <f>IFERROR(VLOOKUP(A52,【集約票】事後報告シート!$A$28:$F$28,4,FALSE),"")</f>
        <v/>
      </c>
      <c r="G52" s="82"/>
      <c r="H52" s="41"/>
      <c r="I52" s="82"/>
      <c r="J52" s="41"/>
      <c r="K52" s="82"/>
      <c r="L52" s="41"/>
      <c r="M52" s="82"/>
      <c r="N52" s="41"/>
      <c r="O52" s="82"/>
      <c r="P52" s="41"/>
    </row>
    <row r="53" spans="1:16">
      <c r="A53" s="10">
        <v>50</v>
      </c>
      <c r="B53" s="10" t="s">
        <v>72</v>
      </c>
      <c r="C53" s="10" t="s">
        <v>74</v>
      </c>
      <c r="D53" s="10" t="str">
        <f>IFERROR(VLOOKUP(A53,【集約票】事後報告シート!$A$27:$F$27,4,FALSE),"")</f>
        <v/>
      </c>
      <c r="E53" s="10" t="str">
        <f>IFERROR(VLOOKUP(A53,【集約票】事後報告シート!$A$27:$F$27,5,FALSE),"")</f>
        <v/>
      </c>
      <c r="F53" s="5" t="str">
        <f>IFERROR(VLOOKUP(A53,【集約票】事後報告シート!$A$28:$F$28,4,FALSE),"")</f>
        <v/>
      </c>
      <c r="G53" s="82"/>
      <c r="H53" s="41"/>
      <c r="I53" s="82"/>
      <c r="J53" s="41"/>
      <c r="K53" s="82"/>
      <c r="L53" s="41"/>
      <c r="M53" s="82"/>
      <c r="N53" s="41"/>
      <c r="O53" s="82"/>
      <c r="P53" s="41"/>
    </row>
    <row r="54" spans="1:16">
      <c r="A54" s="10">
        <v>51</v>
      </c>
      <c r="B54" s="10" t="s">
        <v>72</v>
      </c>
      <c r="C54" s="10" t="s">
        <v>75</v>
      </c>
      <c r="D54" s="10" t="str">
        <f>IFERROR(VLOOKUP(A54,【集約票】事後報告シート!$A$27:$F$27,4,FALSE),"")</f>
        <v/>
      </c>
      <c r="E54" s="10" t="str">
        <f>IFERROR(VLOOKUP(A54,【集約票】事後報告シート!$A$27:$F$27,5,FALSE),"")</f>
        <v/>
      </c>
      <c r="F54" s="5" t="str">
        <f>IFERROR(VLOOKUP(A54,【集約票】事後報告シート!$A$28:$F$28,4,FALSE),"")</f>
        <v/>
      </c>
      <c r="G54" s="82"/>
      <c r="H54" s="41"/>
      <c r="I54" s="82"/>
      <c r="J54" s="41"/>
      <c r="K54" s="82"/>
      <c r="L54" s="41"/>
      <c r="M54" s="82"/>
      <c r="N54" s="41"/>
      <c r="O54" s="82"/>
      <c r="P54" s="41"/>
    </row>
    <row r="55" spans="1:16">
      <c r="A55" s="10">
        <v>52</v>
      </c>
      <c r="B55" s="10" t="s">
        <v>76</v>
      </c>
      <c r="C55" s="10" t="s">
        <v>77</v>
      </c>
      <c r="D55" s="10" t="str">
        <f>IFERROR(VLOOKUP(A55,【集約票】事後報告シート!$A$27:$F$27,4,FALSE),"")</f>
        <v/>
      </c>
      <c r="E55" s="10" t="str">
        <f>IFERROR(VLOOKUP(A55,【集約票】事後報告シート!$A$27:$F$27,5,FALSE),"")</f>
        <v/>
      </c>
      <c r="F55" s="5" t="str">
        <f>IFERROR(VLOOKUP(A55,【集約票】事後報告シート!$A$28:$F$28,4,FALSE),"")</f>
        <v/>
      </c>
      <c r="G55" s="82"/>
      <c r="H55" s="41"/>
      <c r="I55" s="82"/>
      <c r="J55" s="41"/>
      <c r="K55" s="82"/>
      <c r="L55" s="41"/>
      <c r="M55" s="82"/>
      <c r="N55" s="41"/>
      <c r="O55" s="82"/>
      <c r="P55" s="41"/>
    </row>
    <row r="56" spans="1:16">
      <c r="A56" s="10">
        <v>53</v>
      </c>
      <c r="B56" s="10" t="s">
        <v>76</v>
      </c>
      <c r="C56" s="10" t="s">
        <v>78</v>
      </c>
      <c r="D56" s="10" t="str">
        <f>IFERROR(VLOOKUP(A56,【集約票】事後報告シート!$A$27:$F$27,4,FALSE),"")</f>
        <v/>
      </c>
      <c r="E56" s="10" t="str">
        <f>IFERROR(VLOOKUP(A56,【集約票】事後報告シート!$A$27:$F$27,5,FALSE),"")</f>
        <v/>
      </c>
      <c r="F56" s="5" t="str">
        <f>IFERROR(VLOOKUP(A56,【集約票】事後報告シート!$A$28:$F$28,4,FALSE),"")</f>
        <v/>
      </c>
      <c r="G56" s="82"/>
      <c r="H56" s="41"/>
      <c r="I56" s="82"/>
      <c r="J56" s="41"/>
      <c r="K56" s="82"/>
      <c r="L56" s="41"/>
      <c r="M56" s="82"/>
      <c r="N56" s="41"/>
      <c r="O56" s="82"/>
      <c r="P56" s="41"/>
    </row>
    <row r="57" spans="1:16">
      <c r="A57" s="10">
        <v>54</v>
      </c>
      <c r="B57" s="10" t="s">
        <v>76</v>
      </c>
      <c r="C57" s="10" t="s">
        <v>79</v>
      </c>
      <c r="D57" s="10" t="str">
        <f>IFERROR(VLOOKUP(A57,【集約票】事後報告シート!$A$27:$F$27,4,FALSE),"")</f>
        <v/>
      </c>
      <c r="E57" s="10" t="str">
        <f>IFERROR(VLOOKUP(A57,【集約票】事後報告シート!$A$27:$F$27,5,FALSE),"")</f>
        <v/>
      </c>
      <c r="F57" s="5" t="str">
        <f>IFERROR(VLOOKUP(A57,【集約票】事後報告シート!$A$28:$F$28,4,FALSE),"")</f>
        <v/>
      </c>
      <c r="G57" s="82"/>
      <c r="H57" s="41"/>
      <c r="I57" s="82"/>
      <c r="J57" s="41"/>
      <c r="K57" s="82"/>
      <c r="L57" s="41"/>
      <c r="M57" s="82"/>
      <c r="N57" s="41"/>
      <c r="O57" s="82"/>
      <c r="P57" s="41"/>
    </row>
    <row r="58" spans="1:16">
      <c r="A58" s="10">
        <v>55</v>
      </c>
      <c r="B58" s="10" t="s">
        <v>76</v>
      </c>
      <c r="C58" s="10" t="s">
        <v>80</v>
      </c>
      <c r="D58" s="10" t="str">
        <f>IFERROR(VLOOKUP(A58,【集約票】事後報告シート!$A$27:$F$27,4,FALSE),"")</f>
        <v/>
      </c>
      <c r="E58" s="10" t="str">
        <f>IFERROR(VLOOKUP(A58,【集約票】事後報告シート!$A$27:$F$27,5,FALSE),"")</f>
        <v/>
      </c>
      <c r="F58" s="5" t="str">
        <f>IFERROR(VLOOKUP(A58,【集約票】事後報告シート!$A$28:$F$28,4,FALSE),"")</f>
        <v/>
      </c>
      <c r="G58" s="82"/>
      <c r="H58" s="41"/>
      <c r="I58" s="82"/>
      <c r="J58" s="41"/>
      <c r="K58" s="82"/>
      <c r="L58" s="41"/>
      <c r="M58" s="82"/>
      <c r="N58" s="41"/>
      <c r="O58" s="82"/>
      <c r="P58" s="41"/>
    </row>
    <row r="59" spans="1:16">
      <c r="A59" s="10">
        <v>56</v>
      </c>
      <c r="B59" s="10" t="s">
        <v>76</v>
      </c>
      <c r="C59" s="10" t="s">
        <v>81</v>
      </c>
      <c r="D59" s="10" t="str">
        <f>IFERROR(VLOOKUP(A59,【集約票】事後報告シート!$A$27:$F$27,4,FALSE),"")</f>
        <v/>
      </c>
      <c r="E59" s="10" t="str">
        <f>IFERROR(VLOOKUP(A59,【集約票】事後報告シート!$A$27:$F$27,5,FALSE),"")</f>
        <v/>
      </c>
      <c r="F59" s="5" t="str">
        <f>IFERROR(VLOOKUP(A59,【集約票】事後報告シート!$A$28:$F$28,4,FALSE),"")</f>
        <v/>
      </c>
      <c r="G59" s="82"/>
      <c r="H59" s="41"/>
      <c r="I59" s="82"/>
      <c r="J59" s="41"/>
      <c r="K59" s="82"/>
      <c r="L59" s="41"/>
      <c r="M59" s="82"/>
      <c r="N59" s="41"/>
      <c r="O59" s="82"/>
      <c r="P59" s="41"/>
    </row>
    <row r="60" spans="1:16">
      <c r="A60" s="10">
        <v>57</v>
      </c>
      <c r="B60" s="10" t="s">
        <v>82</v>
      </c>
      <c r="C60" s="10" t="s">
        <v>83</v>
      </c>
      <c r="D60" s="10" t="str">
        <f>IFERROR(VLOOKUP(A60,【集約票】事後報告シート!$A$27:$F$27,4,FALSE),"")</f>
        <v/>
      </c>
      <c r="E60" s="10" t="str">
        <f>IFERROR(VLOOKUP(A60,【集約票】事後報告シート!$A$27:$F$27,5,FALSE),"")</f>
        <v/>
      </c>
      <c r="F60" s="5" t="str">
        <f>IFERROR(VLOOKUP(A60,【集約票】事後報告シート!$A$28:$F$28,4,FALSE),"")</f>
        <v/>
      </c>
      <c r="G60" s="82"/>
      <c r="H60" s="41"/>
      <c r="I60" s="82"/>
      <c r="J60" s="41"/>
      <c r="K60" s="82"/>
      <c r="L60" s="41"/>
      <c r="M60" s="82"/>
      <c r="N60" s="41"/>
      <c r="O60" s="82"/>
      <c r="P60" s="41"/>
    </row>
    <row r="61" spans="1:16">
      <c r="A61" s="10">
        <v>58</v>
      </c>
      <c r="B61" s="10" t="s">
        <v>82</v>
      </c>
      <c r="C61" s="10" t="s">
        <v>84</v>
      </c>
      <c r="D61" s="10" t="str">
        <f>IFERROR(VLOOKUP(A61,【集約票】事後報告シート!$A$27:$F$27,4,FALSE),"")</f>
        <v/>
      </c>
      <c r="E61" s="10" t="str">
        <f>IFERROR(VLOOKUP(A61,【集約票】事後報告シート!$A$27:$F$27,5,FALSE),"")</f>
        <v/>
      </c>
      <c r="F61" s="5" t="str">
        <f>IFERROR(VLOOKUP(A61,【集約票】事後報告シート!$A$28:$F$28,4,FALSE),"")</f>
        <v/>
      </c>
      <c r="G61" s="82"/>
      <c r="H61" s="41"/>
      <c r="I61" s="82"/>
      <c r="J61" s="41"/>
      <c r="K61" s="82"/>
      <c r="L61" s="41"/>
      <c r="M61" s="82"/>
      <c r="N61" s="41"/>
      <c r="O61" s="82"/>
      <c r="P61" s="41"/>
    </row>
    <row r="62" spans="1:16">
      <c r="A62" s="10">
        <v>59</v>
      </c>
      <c r="B62" s="10" t="s">
        <v>82</v>
      </c>
      <c r="C62" s="10" t="s">
        <v>85</v>
      </c>
      <c r="D62" s="10" t="str">
        <f>IFERROR(VLOOKUP(A62,【集約票】事後報告シート!$A$27:$F$27,4,FALSE),"")</f>
        <v/>
      </c>
      <c r="E62" s="10" t="str">
        <f>IFERROR(VLOOKUP(A62,【集約票】事後報告シート!$A$27:$F$27,5,FALSE),"")</f>
        <v/>
      </c>
      <c r="F62" s="5" t="str">
        <f>IFERROR(VLOOKUP(A62,【集約票】事後報告シート!$A$28:$F$28,4,FALSE),"")</f>
        <v/>
      </c>
      <c r="G62" s="82"/>
      <c r="H62" s="41"/>
      <c r="I62" s="82"/>
      <c r="J62" s="41"/>
      <c r="K62" s="82"/>
      <c r="L62" s="41"/>
      <c r="M62" s="82"/>
      <c r="N62" s="41"/>
      <c r="O62" s="82"/>
      <c r="P62" s="41"/>
    </row>
    <row r="63" spans="1:16">
      <c r="A63" s="10">
        <v>60</v>
      </c>
      <c r="B63" s="10" t="s">
        <v>86</v>
      </c>
      <c r="C63" s="10" t="s">
        <v>87</v>
      </c>
      <c r="D63" s="10" t="str">
        <f>IFERROR(VLOOKUP(A63,【集約票】事後報告シート!$A$27:$F$27,4,FALSE),"")</f>
        <v/>
      </c>
      <c r="E63" s="10" t="str">
        <f>IFERROR(VLOOKUP(A63,【集約票】事後報告シート!$A$27:$F$27,5,FALSE),"")</f>
        <v/>
      </c>
      <c r="F63" s="5" t="str">
        <f>IFERROR(VLOOKUP(A63,【集約票】事後報告シート!$A$28:$F$28,4,FALSE),"")</f>
        <v/>
      </c>
      <c r="G63" s="82"/>
      <c r="H63" s="41"/>
      <c r="I63" s="82"/>
      <c r="J63" s="41"/>
      <c r="K63" s="82"/>
      <c r="L63" s="41"/>
      <c r="M63" s="82"/>
      <c r="N63" s="41"/>
      <c r="O63" s="82"/>
      <c r="P63" s="41"/>
    </row>
    <row r="64" spans="1:16">
      <c r="A64" s="10">
        <v>61</v>
      </c>
      <c r="B64" s="10" t="s">
        <v>88</v>
      </c>
      <c r="C64" s="10" t="s">
        <v>89</v>
      </c>
      <c r="D64" s="10" t="str">
        <f>IFERROR(VLOOKUP(A64,【集約票】事後報告シート!$A$27:$F$27,4,FALSE),"")</f>
        <v/>
      </c>
      <c r="E64" s="10" t="str">
        <f>IFERROR(VLOOKUP(A64,【集約票】事後報告シート!$A$27:$F$27,5,FALSE),"")</f>
        <v/>
      </c>
      <c r="F64" s="5" t="str">
        <f>IFERROR(VLOOKUP(A64,【集約票】事後報告シート!$A$28:$F$28,4,FALSE),"")</f>
        <v/>
      </c>
      <c r="G64" s="82"/>
      <c r="H64" s="41"/>
      <c r="I64" s="82"/>
      <c r="J64" s="41"/>
      <c r="K64" s="82"/>
      <c r="L64" s="41"/>
      <c r="M64" s="82"/>
      <c r="N64" s="41"/>
      <c r="O64" s="82"/>
      <c r="P64" s="41"/>
    </row>
    <row r="65" spans="1:16">
      <c r="A65" s="10">
        <v>62</v>
      </c>
      <c r="B65" s="10" t="s">
        <v>90</v>
      </c>
      <c r="C65" s="10" t="s">
        <v>91</v>
      </c>
      <c r="D65" s="10" t="str">
        <f>IFERROR(VLOOKUP(A65,【集約票】事後報告シート!$A$27:$F$27,4,FALSE),"")</f>
        <v/>
      </c>
      <c r="E65" s="10" t="str">
        <f>IFERROR(VLOOKUP(A65,【集約票】事後報告シート!$A$27:$F$27,5,FALSE),"")</f>
        <v/>
      </c>
      <c r="F65" s="5" t="str">
        <f>IFERROR(VLOOKUP(A65,【集約票】事後報告シート!$A$28:$F$28,4,FALSE),"")</f>
        <v/>
      </c>
      <c r="G65" s="82"/>
      <c r="H65" s="41"/>
      <c r="I65" s="82"/>
      <c r="J65" s="41"/>
      <c r="K65" s="82"/>
      <c r="L65" s="41"/>
      <c r="M65" s="82"/>
      <c r="N65" s="41"/>
      <c r="O65" s="82"/>
      <c r="P65" s="41"/>
    </row>
    <row r="66" spans="1:16">
      <c r="A66" s="10">
        <v>63</v>
      </c>
      <c r="B66" s="10" t="s">
        <v>90</v>
      </c>
      <c r="C66" s="10" t="s">
        <v>92</v>
      </c>
      <c r="D66" s="10" t="str">
        <f>IFERROR(VLOOKUP(A66,【集約票】事後報告シート!$A$27:$F$27,4,FALSE),"")</f>
        <v/>
      </c>
      <c r="E66" s="10" t="str">
        <f>IFERROR(VLOOKUP(A66,【集約票】事後報告シート!$A$27:$F$27,5,FALSE),"")</f>
        <v/>
      </c>
      <c r="F66" s="5" t="str">
        <f>IFERROR(VLOOKUP(A66,【集約票】事後報告シート!$A$28:$F$28,4,FALSE),"")</f>
        <v/>
      </c>
      <c r="G66" s="82"/>
      <c r="H66" s="41"/>
      <c r="I66" s="82"/>
      <c r="J66" s="41"/>
      <c r="K66" s="82"/>
      <c r="L66" s="41"/>
      <c r="M66" s="82"/>
      <c r="N66" s="41"/>
      <c r="O66" s="82"/>
      <c r="P66" s="41"/>
    </row>
    <row r="67" spans="1:16">
      <c r="A67" s="10">
        <v>64</v>
      </c>
      <c r="B67" s="10" t="s">
        <v>90</v>
      </c>
      <c r="C67" s="10" t="s">
        <v>93</v>
      </c>
      <c r="D67" s="10" t="str">
        <f>IFERROR(VLOOKUP(A67,【集約票】事後報告シート!$A$27:$F$27,4,FALSE),"")</f>
        <v/>
      </c>
      <c r="E67" s="10" t="str">
        <f>IFERROR(VLOOKUP(A67,【集約票】事後報告シート!$A$27:$F$27,5,FALSE),"")</f>
        <v/>
      </c>
      <c r="F67" s="5" t="str">
        <f>IFERROR(VLOOKUP(A67,【集約票】事後報告シート!$A$28:$F$28,4,FALSE),"")</f>
        <v/>
      </c>
      <c r="G67" s="82"/>
      <c r="H67" s="41"/>
      <c r="I67" s="82"/>
      <c r="J67" s="41"/>
      <c r="K67" s="82"/>
      <c r="L67" s="41"/>
      <c r="M67" s="82"/>
      <c r="N67" s="41"/>
      <c r="O67" s="82"/>
      <c r="P67" s="41"/>
    </row>
    <row r="68" spans="1:16">
      <c r="A68" s="10">
        <v>65</v>
      </c>
      <c r="B68" s="10" t="s">
        <v>90</v>
      </c>
      <c r="C68" s="10" t="s">
        <v>94</v>
      </c>
      <c r="D68" s="10" t="str">
        <f>IFERROR(VLOOKUP(A68,【集約票】事後報告シート!$A$27:$F$27,4,FALSE),"")</f>
        <v/>
      </c>
      <c r="E68" s="10" t="str">
        <f>IFERROR(VLOOKUP(A68,【集約票】事後報告シート!$A$27:$F$27,5,FALSE),"")</f>
        <v/>
      </c>
      <c r="F68" s="5" t="str">
        <f>IFERROR(VLOOKUP(A68,【集約票】事後報告シート!$A$28:$F$28,4,FALSE),"")</f>
        <v/>
      </c>
      <c r="G68" s="82"/>
      <c r="H68" s="41"/>
      <c r="I68" s="82"/>
      <c r="J68" s="41"/>
      <c r="K68" s="82"/>
      <c r="L68" s="41"/>
      <c r="M68" s="82"/>
      <c r="N68" s="41"/>
      <c r="O68" s="82"/>
      <c r="P68" s="41"/>
    </row>
    <row r="69" spans="1:16">
      <c r="A69" s="10">
        <v>66</v>
      </c>
      <c r="B69" s="10" t="s">
        <v>90</v>
      </c>
      <c r="C69" s="10" t="s">
        <v>95</v>
      </c>
      <c r="D69" s="10" t="str">
        <f>IFERROR(VLOOKUP(A69,【集約票】事後報告シート!$A$27:$F$27,4,FALSE),"")</f>
        <v/>
      </c>
      <c r="E69" s="10" t="str">
        <f>IFERROR(VLOOKUP(A69,【集約票】事後報告シート!$A$27:$F$27,5,FALSE),"")</f>
        <v/>
      </c>
      <c r="F69" s="5" t="str">
        <f>IFERROR(VLOOKUP(A69,【集約票】事後報告シート!$A$28:$F$28,4,FALSE),"")</f>
        <v/>
      </c>
      <c r="G69" s="82"/>
      <c r="H69" s="41"/>
      <c r="I69" s="82"/>
      <c r="J69" s="41"/>
      <c r="K69" s="82"/>
      <c r="L69" s="41"/>
      <c r="M69" s="82"/>
      <c r="N69" s="41"/>
      <c r="O69" s="82"/>
      <c r="P69" s="41"/>
    </row>
    <row r="70" spans="1:16">
      <c r="A70" s="10">
        <v>67</v>
      </c>
      <c r="B70" s="10" t="s">
        <v>96</v>
      </c>
      <c r="C70" s="10" t="s">
        <v>97</v>
      </c>
      <c r="D70" s="10" t="str">
        <f>IFERROR(VLOOKUP(A70,【集約票】事後報告シート!$A$27:$F$27,4,FALSE),"")</f>
        <v/>
      </c>
      <c r="E70" s="10" t="str">
        <f>IFERROR(VLOOKUP(A70,【集約票】事後報告シート!$A$27:$F$27,5,FALSE),"")</f>
        <v/>
      </c>
      <c r="F70" s="5" t="str">
        <f>IFERROR(VLOOKUP(A70,【集約票】事後報告シート!$A$28:$F$28,4,FALSE),"")</f>
        <v/>
      </c>
      <c r="G70" s="82"/>
      <c r="H70" s="41"/>
      <c r="I70" s="82"/>
      <c r="J70" s="41"/>
      <c r="K70" s="82"/>
      <c r="L70" s="41"/>
      <c r="M70" s="82"/>
      <c r="N70" s="41"/>
      <c r="O70" s="82"/>
      <c r="P70" s="41"/>
    </row>
    <row r="71" spans="1:16">
      <c r="A71" s="10">
        <v>68</v>
      </c>
      <c r="B71" s="10" t="s">
        <v>98</v>
      </c>
      <c r="C71" s="10" t="s">
        <v>99</v>
      </c>
      <c r="D71" s="10" t="str">
        <f>IFERROR(VLOOKUP(A71,【集約票】事後報告シート!$A$27:$F$27,4,FALSE),"")</f>
        <v/>
      </c>
      <c r="E71" s="10" t="str">
        <f>IFERROR(VLOOKUP(A71,【集約票】事後報告シート!$A$27:$F$27,5,FALSE),"")</f>
        <v/>
      </c>
      <c r="F71" s="5" t="str">
        <f>IFERROR(VLOOKUP(A71,【集約票】事後報告シート!$A$28:$F$28,4,FALSE),"")</f>
        <v/>
      </c>
      <c r="G71" s="82"/>
      <c r="H71" s="41"/>
      <c r="I71" s="82"/>
      <c r="J71" s="41"/>
      <c r="K71" s="82"/>
      <c r="L71" s="41"/>
      <c r="M71" s="82"/>
      <c r="N71" s="41"/>
      <c r="O71" s="82"/>
      <c r="P71" s="41"/>
    </row>
    <row r="72" spans="1:16">
      <c r="A72" s="10">
        <v>69</v>
      </c>
      <c r="B72" s="10" t="s">
        <v>100</v>
      </c>
      <c r="C72" s="10" t="s">
        <v>101</v>
      </c>
      <c r="D72" s="10" t="str">
        <f>IFERROR(VLOOKUP(A72,【集約票】事後報告シート!$A$27:$F$27,4,FALSE),"")</f>
        <v/>
      </c>
      <c r="E72" s="10" t="str">
        <f>IFERROR(VLOOKUP(A72,【集約票】事後報告シート!$A$27:$F$27,5,FALSE),"")</f>
        <v/>
      </c>
      <c r="F72" s="5" t="str">
        <f>IFERROR(VLOOKUP(A72,【集約票】事後報告シート!$A$28:$F$28,4,FALSE),"")</f>
        <v/>
      </c>
      <c r="G72" s="82"/>
      <c r="H72" s="41"/>
      <c r="I72" s="82"/>
      <c r="J72" s="41"/>
      <c r="K72" s="82"/>
      <c r="L72" s="41"/>
      <c r="M72" s="82"/>
      <c r="N72" s="41"/>
      <c r="O72" s="82"/>
      <c r="P72" s="41"/>
    </row>
    <row r="73" spans="1:16">
      <c r="A73" s="10">
        <v>70</v>
      </c>
      <c r="B73" s="10" t="s">
        <v>100</v>
      </c>
      <c r="C73" s="10" t="s">
        <v>102</v>
      </c>
      <c r="D73" s="10" t="str">
        <f>IFERROR(VLOOKUP(A73,【集約票】事後報告シート!$A$27:$F$27,4,FALSE),"")</f>
        <v/>
      </c>
      <c r="E73" s="10" t="str">
        <f>IFERROR(VLOOKUP(A73,【集約票】事後報告シート!$A$27:$F$27,5,FALSE),"")</f>
        <v/>
      </c>
      <c r="F73" s="5" t="str">
        <f>IFERROR(VLOOKUP(A73,【集約票】事後報告シート!$A$28:$F$28,4,FALSE),"")</f>
        <v/>
      </c>
      <c r="G73" s="82"/>
      <c r="H73" s="41"/>
      <c r="I73" s="82"/>
      <c r="J73" s="41"/>
      <c r="K73" s="82"/>
      <c r="L73" s="41"/>
      <c r="M73" s="82"/>
      <c r="N73" s="41"/>
      <c r="O73" s="82"/>
      <c r="P73" s="41"/>
    </row>
    <row r="74" spans="1:16" ht="32.25" customHeight="1">
      <c r="A74" s="80"/>
      <c r="B74" s="81"/>
      <c r="C74" s="16" t="s">
        <v>156</v>
      </c>
      <c r="D74" s="10">
        <f>SUM(D4:D73)</f>
        <v>0</v>
      </c>
      <c r="E74" s="10">
        <f t="shared" ref="E74:F74" si="0">SUM(E4:E73)</f>
        <v>0</v>
      </c>
      <c r="F74" s="5">
        <f t="shared" si="0"/>
        <v>0</v>
      </c>
      <c r="G74" s="83"/>
      <c r="H74" s="10">
        <f>COUNTA(H4:H73)</f>
        <v>0</v>
      </c>
      <c r="I74" s="83"/>
      <c r="J74" s="10">
        <f>COUNTA(J4:J73)</f>
        <v>0</v>
      </c>
      <c r="K74" s="83"/>
      <c r="L74" s="10">
        <f>COUNTA(L4:L73)</f>
        <v>0</v>
      </c>
      <c r="M74" s="83"/>
      <c r="N74" s="10">
        <f>COUNTA(N4:N73)</f>
        <v>0</v>
      </c>
      <c r="O74" s="83"/>
      <c r="P74" s="10">
        <f>COUNTA(P4:P73)</f>
        <v>0</v>
      </c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※初期設定</vt:lpstr>
      <vt:lpstr>【集約票】事後報告シート</vt:lpstr>
      <vt:lpstr>※触らないでください</vt:lpstr>
      <vt:lpstr>【集約票】事後報告シート!Print_Area</vt:lpstr>
      <vt:lpstr>※初期設定!Print_Area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長畑芳仁</dc:creator>
  <cp:lastModifiedBy>インターハイボート競技大阪府実行委員会事務局</cp:lastModifiedBy>
  <cp:lastPrinted>2020-09-28T09:22:06Z</cp:lastPrinted>
  <dcterms:created xsi:type="dcterms:W3CDTF">2020-05-27T10:14:07Z</dcterms:created>
  <dcterms:modified xsi:type="dcterms:W3CDTF">2020-09-28T09:24:44Z</dcterms:modified>
</cp:coreProperties>
</file>